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95" yWindow="-90" windowWidth="20115" windowHeight="7995" activeTab="2"/>
  </bookViews>
  <sheets>
    <sheet name="Bangdiem" sheetId="2" r:id="rId1"/>
    <sheet name="Bangluong" sheetId="1" r:id="rId2"/>
    <sheet name="Tiendien" sheetId="3" r:id="rId3"/>
  </sheets>
  <calcPr calcId="144525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5" i="1"/>
  <c r="J6" i="1"/>
  <c r="J7" i="1"/>
  <c r="J8" i="1"/>
  <c r="J9" i="1"/>
  <c r="J10" i="1"/>
  <c r="J11" i="1"/>
  <c r="J12" i="1"/>
  <c r="J13" i="1"/>
  <c r="J14" i="1"/>
  <c r="J15" i="1"/>
  <c r="J16" i="1"/>
  <c r="J17" i="1"/>
  <c r="J5" i="1"/>
  <c r="M8" i="2" l="1"/>
  <c r="O8" i="2" s="1"/>
  <c r="P8" i="2" s="1"/>
  <c r="M9" i="2"/>
  <c r="O9" i="2" s="1"/>
  <c r="P9" i="2" s="1"/>
  <c r="M10" i="2"/>
  <c r="O10" i="2" s="1"/>
  <c r="P10" i="2" s="1"/>
  <c r="M11" i="2"/>
  <c r="O11" i="2" s="1"/>
  <c r="P11" i="2" s="1"/>
  <c r="M12" i="2"/>
  <c r="O12" i="2" s="1"/>
  <c r="P12" i="2" s="1"/>
  <c r="M13" i="2"/>
  <c r="O13" i="2" s="1"/>
  <c r="P13" i="2" s="1"/>
  <c r="M14" i="2"/>
  <c r="O14" i="2" s="1"/>
  <c r="P14" i="2" s="1"/>
  <c r="M15" i="2"/>
  <c r="O15" i="2" s="1"/>
  <c r="P15" i="2" s="1"/>
  <c r="M16" i="2"/>
  <c r="O16" i="2" s="1"/>
  <c r="P16" i="2" s="1"/>
  <c r="M17" i="2"/>
  <c r="O17" i="2" s="1"/>
  <c r="P17" i="2" s="1"/>
  <c r="M18" i="2"/>
  <c r="O18" i="2" s="1"/>
  <c r="P18" i="2" s="1"/>
  <c r="M19" i="2"/>
  <c r="O19" i="2" s="1"/>
  <c r="P19" i="2" s="1"/>
  <c r="M7" i="2"/>
  <c r="O7" i="2" s="1"/>
  <c r="P7" i="2" s="1"/>
  <c r="N19" i="2" l="1"/>
  <c r="N11" i="2"/>
  <c r="N18" i="2"/>
  <c r="N14" i="2"/>
  <c r="N10" i="2"/>
  <c r="N17" i="2"/>
  <c r="N13" i="2"/>
  <c r="N9" i="2"/>
  <c r="N15" i="2"/>
  <c r="N7" i="2"/>
  <c r="N16" i="2"/>
  <c r="N12" i="2"/>
  <c r="N8" i="2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<sst xmlns="http://schemas.openxmlformats.org/spreadsheetml/2006/main" count="311" uniqueCount="175">
  <si>
    <t>Công ty TNHH TM Nguyên Hà</t>
  </si>
  <si>
    <t>BẢNG THANH TOÁN TIỀN LƯƠNG CB - CNV</t>
  </si>
  <si>
    <t>(Tháng 06 năm 2014)</t>
  </si>
  <si>
    <t>STT</t>
  </si>
  <si>
    <t>HỌ VÀ TÊN</t>
  </si>
  <si>
    <t>MÃ NV</t>
  </si>
  <si>
    <t>GIỚI TÍNH</t>
  </si>
  <si>
    <t>NGÀY CÔNG</t>
  </si>
  <si>
    <t xml:space="preserve">CHỨC
VỤ </t>
  </si>
  <si>
    <t>PHÒNG BAN</t>
  </si>
  <si>
    <t>PCCV</t>
  </si>
  <si>
    <t>THỰC LĨNH</t>
  </si>
  <si>
    <t>AA01</t>
  </si>
  <si>
    <t>Nữ</t>
  </si>
  <si>
    <t>GĐ</t>
  </si>
  <si>
    <t>?</t>
  </si>
  <si>
    <t>Lưu Hải Ninh</t>
  </si>
  <si>
    <t>AB01</t>
  </si>
  <si>
    <t>Nam</t>
  </si>
  <si>
    <t>PGĐ</t>
  </si>
  <si>
    <t>Đỗ Hồng Quân</t>
  </si>
  <si>
    <t>AA02</t>
  </si>
  <si>
    <t>TP</t>
  </si>
  <si>
    <t>Đỗ Minh Chiến</t>
  </si>
  <si>
    <t>Hoàng Hùng</t>
  </si>
  <si>
    <t>AA03</t>
  </si>
  <si>
    <t>Trần Phi Hùng</t>
  </si>
  <si>
    <t>AB02</t>
  </si>
  <si>
    <t>PP</t>
  </si>
  <si>
    <t>Phạm Minh Khiết</t>
  </si>
  <si>
    <t>AC01</t>
  </si>
  <si>
    <t>NV</t>
  </si>
  <si>
    <t>Ngô Anh Đức</t>
  </si>
  <si>
    <t>AB03</t>
  </si>
  <si>
    <t>Lê Hải Long</t>
  </si>
  <si>
    <t>AA04</t>
  </si>
  <si>
    <t>Hoàng Phi Hùng</t>
  </si>
  <si>
    <t>AB05</t>
  </si>
  <si>
    <t>Nguyễn Hữu Lâm</t>
  </si>
  <si>
    <t>AA05</t>
  </si>
  <si>
    <t>Lê Thu Trang</t>
  </si>
  <si>
    <t>AB04</t>
  </si>
  <si>
    <t>Ngô Minh Đức</t>
  </si>
  <si>
    <t>AC03</t>
  </si>
  <si>
    <t>Phùng Nguyên Hà</t>
  </si>
  <si>
    <t>BẢNG ĐIỂM KẾT THÚC HỌC PHẦN I</t>
  </si>
  <si>
    <t>Năm học 2013 - 2014</t>
  </si>
  <si>
    <t>S
T
T</t>
  </si>
  <si>
    <t>SBD</t>
  </si>
  <si>
    <t>HỌ ĐỆM</t>
  </si>
  <si>
    <t>TÊN</t>
  </si>
  <si>
    <t>NGÀY SINH</t>
  </si>
  <si>
    <t>GT</t>
  </si>
  <si>
    <t>ĐIỂM CÁC MÔN (SỐ ĐVHT)</t>
  </si>
  <si>
    <t>ĐTB</t>
  </si>
  <si>
    <t>XẾP 
THỨ</t>
  </si>
  <si>
    <t>XẾP
LOẠI</t>
  </si>
  <si>
    <t>HỌC
BỔNG</t>
  </si>
  <si>
    <t>Toán 
CC
(3)</t>
  </si>
  <si>
    <t>Triết
(4)</t>
  </si>
  <si>
    <t>Tin 1
(3)</t>
  </si>
  <si>
    <t>LR
MT
(3)</t>
  </si>
  <si>
    <t>Anh 1
(6)</t>
  </si>
  <si>
    <t>Logic
(2)</t>
  </si>
  <si>
    <t>DQK.A.0654</t>
  </si>
  <si>
    <t xml:space="preserve">Lê Việt </t>
  </si>
  <si>
    <t>Hùng</t>
  </si>
  <si>
    <t>DQK.D.0055</t>
  </si>
  <si>
    <t xml:space="preserve">Trần Văn </t>
  </si>
  <si>
    <t>Bình</t>
  </si>
  <si>
    <t>DQK.A.1656</t>
  </si>
  <si>
    <t>Lê Hoàng</t>
  </si>
  <si>
    <t>Vân</t>
  </si>
  <si>
    <t>DQK.A.0208</t>
  </si>
  <si>
    <t>Vi Thu</t>
  </si>
  <si>
    <t>Hoa</t>
  </si>
  <si>
    <t>DQK.D.0168</t>
  </si>
  <si>
    <t>Vũ Văn</t>
  </si>
  <si>
    <t>Doanh</t>
  </si>
  <si>
    <t>DQK.A.0659</t>
  </si>
  <si>
    <t>Trần Thanh</t>
  </si>
  <si>
    <t>Loan</t>
  </si>
  <si>
    <t>DQK.D.0010</t>
  </si>
  <si>
    <t>Lê Vân</t>
  </si>
  <si>
    <t>Anh</t>
  </si>
  <si>
    <t>DQK.D.1061</t>
  </si>
  <si>
    <t>Nguyễn Lệ</t>
  </si>
  <si>
    <t>Thu</t>
  </si>
  <si>
    <t>DQK.A.0700</t>
  </si>
  <si>
    <t>Khánh</t>
  </si>
  <si>
    <t>DQK.A.0928</t>
  </si>
  <si>
    <t>Nguyễn Thị</t>
  </si>
  <si>
    <t>Ngân</t>
  </si>
  <si>
    <t>DQK.D.2011</t>
  </si>
  <si>
    <t>Thái</t>
  </si>
  <si>
    <t>DQK.A.2874</t>
  </si>
  <si>
    <t>Phan Thế</t>
  </si>
  <si>
    <t>Trung</t>
  </si>
  <si>
    <t>Trường Đại học Kinh doanh và Công nghệ</t>
  </si>
  <si>
    <t>BỘ GIÁO DỤC VÀ ĐÀO TẠO</t>
  </si>
  <si>
    <t>BẢNG THANH TOÁN TIỀN ĐIỆN</t>
  </si>
  <si>
    <t>STT
ĐIỆN KẾ</t>
  </si>
  <si>
    <t>MÃ HỘ</t>
  </si>
  <si>
    <t>CHỈ SỐ 
MỚI</t>
  </si>
  <si>
    <t>CHỈ SỐ 
CŨ</t>
  </si>
  <si>
    <t>ĐIỆN NĂNG
TIÊU THỤ</t>
  </si>
  <si>
    <t>KHU 
VỰC</t>
  </si>
  <si>
    <t>LOẠI HÌNH SD</t>
  </si>
  <si>
    <t>THÀNH TIỀN</t>
  </si>
  <si>
    <t>ĐK01</t>
  </si>
  <si>
    <t>Nguyễn Văn</t>
  </si>
  <si>
    <t>Thành</t>
  </si>
  <si>
    <t>TD-A2</t>
  </si>
  <si>
    <t>ĐK02</t>
  </si>
  <si>
    <t>Lê Thị</t>
  </si>
  <si>
    <t>Dung</t>
  </si>
  <si>
    <t>KD-A1</t>
  </si>
  <si>
    <t>ĐK03</t>
  </si>
  <si>
    <t>Đang</t>
  </si>
  <si>
    <t>SX-C1</t>
  </si>
  <si>
    <t>ĐK04</t>
  </si>
  <si>
    <t>Phan Đình</t>
  </si>
  <si>
    <t>Ân</t>
  </si>
  <si>
    <t>TD-C1</t>
  </si>
  <si>
    <t>ĐK05</t>
  </si>
  <si>
    <t>Hồ Thị</t>
  </si>
  <si>
    <t>Cẩn</t>
  </si>
  <si>
    <t>KD-A2</t>
  </si>
  <si>
    <t>ĐK06</t>
  </si>
  <si>
    <t>Lưu Văn</t>
  </si>
  <si>
    <t>Lang</t>
  </si>
  <si>
    <t>TD-C2</t>
  </si>
  <si>
    <t>ĐK07</t>
  </si>
  <si>
    <t xml:space="preserve">Cao Nguyệt </t>
  </si>
  <si>
    <t>Quế</t>
  </si>
  <si>
    <t>TD-B1</t>
  </si>
  <si>
    <t>ĐK08</t>
  </si>
  <si>
    <t>Dương Minh</t>
  </si>
  <si>
    <t>Châu</t>
  </si>
  <si>
    <t>KD-B1</t>
  </si>
  <si>
    <t>ĐK09</t>
  </si>
  <si>
    <t>Đào Cẩm</t>
  </si>
  <si>
    <t>Tú</t>
  </si>
  <si>
    <t>TD-B2</t>
  </si>
  <si>
    <t>ĐK10</t>
  </si>
  <si>
    <t>Ngô Công</t>
  </si>
  <si>
    <t>Hữu</t>
  </si>
  <si>
    <t>KD-C1</t>
  </si>
  <si>
    <t>ĐK11</t>
  </si>
  <si>
    <t>Lê Phương</t>
  </si>
  <si>
    <t>SX-B1</t>
  </si>
  <si>
    <t>ĐK12</t>
  </si>
  <si>
    <t xml:space="preserve">Trần Hà </t>
  </si>
  <si>
    <t>SX-A1</t>
  </si>
  <si>
    <t>BẢNG ĐƠN GIÁ ĐIỆN (1Kwh)</t>
  </si>
  <si>
    <t>Kế hoạch</t>
  </si>
  <si>
    <t>LƯƠNG HĐ</t>
  </si>
  <si>
    <t>LƯƠNG THỰC TẾ</t>
  </si>
  <si>
    <t>ĐỊNH MỨC 1</t>
  </si>
  <si>
    <t>ĐỊNH MỨC 2</t>
  </si>
  <si>
    <t>ĐỊNH MỨC 3</t>
  </si>
  <si>
    <t>ĐỊNH MỨC 4</t>
  </si>
  <si>
    <t>TIỀN THEO CÁC ĐỊNH MỨC</t>
  </si>
  <si>
    <t>HỌ VÀ TÊN CHỦ HỘ</t>
  </si>
  <si>
    <t>Định mức 1</t>
  </si>
  <si>
    <t>Định mức 2</t>
  </si>
  <si>
    <t>Định mức 3</t>
  </si>
  <si>
    <t>Định mức 4</t>
  </si>
  <si>
    <t>Số điện TT</t>
  </si>
  <si>
    <t>Định mức</t>
  </si>
  <si>
    <t>Đơn giá</t>
  </si>
  <si>
    <t>Từ số 1-100</t>
  </si>
  <si>
    <t>Từ số 101-150</t>
  </si>
  <si>
    <t>Từ số 151-200</t>
  </si>
  <si>
    <t>Từ số 201 trở đi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</si>
</sst>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sz val="13"/>
      <name val="Times New Roman"/>
      <family val="1"/>
    </font>
    <font>
      <sz val="1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3" fontId="2" fillId="0" borderId="2" xfId="0" applyNumberFormat="1" applyFont="1" applyBorder="1" applyAlignme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applyFont="1" applyAlignment="1"/>
    <xf numFmtId="0" fontId="7" fillId="0" borderId="0" xfId="0" applyFont="1"/>
    <xf numFmtId="0" fontId="11" fillId="2" borderId="1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14" fontId="11" fillId="0" borderId="4" xfId="0" applyNumberFormat="1" applyFont="1" applyBorder="1"/>
    <xf numFmtId="0" fontId="11" fillId="0" borderId="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14" fontId="11" fillId="0" borderId="16" xfId="0" applyNumberFormat="1" applyFont="1" applyBorder="1"/>
    <xf numFmtId="0" fontId="11" fillId="0" borderId="16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14" fontId="11" fillId="0" borderId="10" xfId="0" applyNumberFormat="1" applyFont="1" applyBorder="1"/>
    <xf numFmtId="0" fontId="11" fillId="0" borderId="1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left"/>
    </xf>
    <xf numFmtId="2" fontId="4" fillId="0" borderId="17" xfId="0" applyNumberFormat="1" applyFont="1" applyBorder="1" applyAlignment="1">
      <alignment horizontal="left"/>
    </xf>
    <xf numFmtId="2" fontId="4" fillId="0" borderId="11" xfId="0" applyNumberFormat="1" applyFont="1" applyBorder="1" applyAlignment="1">
      <alignment horizontal="left"/>
    </xf>
    <xf numFmtId="3" fontId="11" fillId="0" borderId="8" xfId="0" applyNumberFormat="1" applyFont="1" applyBorder="1" applyAlignment="1"/>
    <xf numFmtId="3" fontId="11" fillId="0" borderId="19" xfId="0" applyNumberFormat="1" applyFont="1" applyBorder="1" applyAlignment="1"/>
    <xf numFmtId="3" fontId="11" fillId="0" borderId="14" xfId="0" applyNumberFormat="1" applyFont="1" applyBorder="1" applyAlignment="1"/>
    <xf numFmtId="0" fontId="11" fillId="0" borderId="4" xfId="0" applyFont="1" applyBorder="1" applyAlignment="1"/>
    <xf numFmtId="0" fontId="11" fillId="0" borderId="16" xfId="0" applyFont="1" applyBorder="1" applyAlignment="1"/>
    <xf numFmtId="0" fontId="11" fillId="0" borderId="10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14" fillId="0" borderId="0" xfId="0" applyFont="1"/>
    <xf numFmtId="0" fontId="15" fillId="0" borderId="2" xfId="0" applyFont="1" applyBorder="1" applyAlignment="1">
      <alignment horizontal="center"/>
    </xf>
    <xf numFmtId="0" fontId="14" fillId="0" borderId="2" xfId="0" applyFont="1" applyBorder="1"/>
    <xf numFmtId="3" fontId="14" fillId="0" borderId="2" xfId="0" applyNumberFormat="1" applyFont="1" applyBorder="1"/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topLeftCell="A5" zoomScaleNormal="100" workbookViewId="0">
      <selection activeCell="I22" sqref="I22"/>
    </sheetView>
  </sheetViews>
  <sheetFormatPr defaultRowHeight="16.5" x14ac:dyDescent="0.25"/>
  <cols>
    <col min="1" max="1" width="5.28515625" style="21" customWidth="1"/>
    <col min="2" max="2" width="14.5703125" style="21" bestFit="1" customWidth="1"/>
    <col min="3" max="3" width="12.42578125" style="21" bestFit="1" customWidth="1"/>
    <col min="4" max="4" width="7.5703125" style="21" bestFit="1" customWidth="1"/>
    <col min="5" max="5" width="14.42578125" style="21" bestFit="1" customWidth="1"/>
    <col min="6" max="6" width="5.85546875" style="21" bestFit="1" customWidth="1"/>
    <col min="7" max="7" width="6.85546875" style="21" bestFit="1" customWidth="1"/>
    <col min="8" max="8" width="6.28515625" style="21" bestFit="1" customWidth="1"/>
    <col min="9" max="9" width="6.85546875" style="21" bestFit="1" customWidth="1"/>
    <col min="10" max="10" width="5.28515625" style="21" bestFit="1" customWidth="1"/>
    <col min="11" max="11" width="7.7109375" style="21" bestFit="1" customWidth="1"/>
    <col min="12" max="12" width="7.42578125" style="21" bestFit="1" customWidth="1"/>
    <col min="13" max="13" width="6.28515625" style="21" bestFit="1" customWidth="1"/>
    <col min="14" max="14" width="6.5703125" style="21" customWidth="1"/>
    <col min="15" max="16" width="10.5703125" style="21" bestFit="1" customWidth="1"/>
    <col min="17" max="16384" width="9.140625" style="21"/>
  </cols>
  <sheetData>
    <row r="1" spans="1:16" x14ac:dyDescent="0.25">
      <c r="A1" s="54" t="s">
        <v>99</v>
      </c>
      <c r="B1" s="54"/>
      <c r="C1" s="54"/>
      <c r="D1" s="54"/>
      <c r="E1" s="54"/>
    </row>
    <row r="2" spans="1:16" ht="17.25" x14ac:dyDescent="0.3">
      <c r="A2" s="55" t="s">
        <v>98</v>
      </c>
      <c r="B2" s="55"/>
      <c r="C2" s="55"/>
      <c r="D2" s="55"/>
      <c r="E2" s="55"/>
    </row>
    <row r="3" spans="1:16" x14ac:dyDescent="0.25">
      <c r="A3" s="43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18" thickBot="1" x14ac:dyDescent="0.35">
      <c r="A4" s="44" t="s">
        <v>46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7.25" customHeight="1" thickTop="1" x14ac:dyDescent="0.25">
      <c r="A5" s="45" t="s">
        <v>47</v>
      </c>
      <c r="B5" s="47" t="s">
        <v>48</v>
      </c>
      <c r="C5" s="49" t="s">
        <v>49</v>
      </c>
      <c r="D5" s="51" t="s">
        <v>50</v>
      </c>
      <c r="E5" s="47" t="s">
        <v>51</v>
      </c>
      <c r="F5" s="47" t="s">
        <v>52</v>
      </c>
      <c r="G5" s="53" t="s">
        <v>53</v>
      </c>
      <c r="H5" s="53"/>
      <c r="I5" s="53"/>
      <c r="J5" s="53"/>
      <c r="K5" s="53"/>
      <c r="L5" s="53"/>
      <c r="M5" s="47" t="s">
        <v>54</v>
      </c>
      <c r="N5" s="56" t="s">
        <v>55</v>
      </c>
      <c r="O5" s="56" t="s">
        <v>56</v>
      </c>
      <c r="P5" s="41" t="s">
        <v>57</v>
      </c>
    </row>
    <row r="6" spans="1:16" ht="50.25" thickBot="1" x14ac:dyDescent="0.3">
      <c r="A6" s="46"/>
      <c r="B6" s="48"/>
      <c r="C6" s="50"/>
      <c r="D6" s="52"/>
      <c r="E6" s="48"/>
      <c r="F6" s="48"/>
      <c r="G6" s="22" t="s">
        <v>58</v>
      </c>
      <c r="H6" s="22" t="s">
        <v>59</v>
      </c>
      <c r="I6" s="22" t="s">
        <v>60</v>
      </c>
      <c r="J6" s="22" t="s">
        <v>61</v>
      </c>
      <c r="K6" s="22" t="s">
        <v>62</v>
      </c>
      <c r="L6" s="22" t="s">
        <v>63</v>
      </c>
      <c r="M6" s="48"/>
      <c r="N6" s="57"/>
      <c r="O6" s="57"/>
      <c r="P6" s="42"/>
    </row>
    <row r="7" spans="1:16" ht="17.25" thickTop="1" x14ac:dyDescent="0.25">
      <c r="A7" s="23">
        <v>1</v>
      </c>
      <c r="B7" s="24" t="s">
        <v>64</v>
      </c>
      <c r="C7" s="25" t="s">
        <v>65</v>
      </c>
      <c r="D7" s="26" t="s">
        <v>66</v>
      </c>
      <c r="E7" s="27">
        <v>33633</v>
      </c>
      <c r="F7" s="24" t="s">
        <v>18</v>
      </c>
      <c r="G7" s="24">
        <v>6</v>
      </c>
      <c r="H7" s="24">
        <v>5</v>
      </c>
      <c r="I7" s="24">
        <v>9</v>
      </c>
      <c r="J7" s="24">
        <v>4</v>
      </c>
      <c r="K7" s="24">
        <v>5</v>
      </c>
      <c r="L7" s="24">
        <v>7</v>
      </c>
      <c r="M7" s="63">
        <f>(G7*3+H7*4+I7*3+J7*3+K7*6+L7*2)/21</f>
        <v>5.7619047619047619</v>
      </c>
      <c r="N7" s="28">
        <f>RANK(M7,$M$7:$M$19,0)</f>
        <v>13</v>
      </c>
      <c r="O7" s="69" t="str">
        <f>IF(M7&gt;=9,"Xuất sắc",IF(M7&gt;=8,"Giỏi",IF(M7&gt;=7,"Khá",IF(M7&gt;=5,"TB","Yếu"))))</f>
        <v>TB</v>
      </c>
      <c r="P7" s="66">
        <f>IF(O7="Xuất sắc",200000,IF(O7="Giỏi",120000,IF(O7="Khá",70000,0)))</f>
        <v>0</v>
      </c>
    </row>
    <row r="8" spans="1:16" x14ac:dyDescent="0.25">
      <c r="A8" s="29">
        <v>2</v>
      </c>
      <c r="B8" s="30" t="s">
        <v>67</v>
      </c>
      <c r="C8" s="31" t="s">
        <v>68</v>
      </c>
      <c r="D8" s="32" t="s">
        <v>69</v>
      </c>
      <c r="E8" s="33">
        <v>34567</v>
      </c>
      <c r="F8" s="30" t="s">
        <v>18</v>
      </c>
      <c r="G8" s="30">
        <v>10</v>
      </c>
      <c r="H8" s="30">
        <v>8</v>
      </c>
      <c r="I8" s="30">
        <v>9</v>
      </c>
      <c r="J8" s="30">
        <v>9</v>
      </c>
      <c r="K8" s="30">
        <v>9</v>
      </c>
      <c r="L8" s="30">
        <v>10</v>
      </c>
      <c r="M8" s="64">
        <f t="shared" ref="M8:M19" si="0">(G8*3+H8*4+I8*3+J8*3+K8*6+L8*2)/21</f>
        <v>9.0476190476190474</v>
      </c>
      <c r="N8" s="34">
        <f t="shared" ref="N8:N19" si="1">RANK(M8,$M$7:$M$19,0)</f>
        <v>2</v>
      </c>
      <c r="O8" s="70" t="str">
        <f t="shared" ref="O8:O19" si="2">IF(M8&gt;=9,"Xuất sắc",IF(M8&gt;=8,"Giỏi",IF(M8&gt;=7,"Khá",IF(M8&gt;=5,"TB","Yếu"))))</f>
        <v>Xuất sắc</v>
      </c>
      <c r="P8" s="67">
        <f t="shared" ref="P8:P19" si="3">IF(O8="Xuất sắc",200000,IF(O8="Giỏi",120000,IF(O8="Khá",70000,0)))</f>
        <v>200000</v>
      </c>
    </row>
    <row r="9" spans="1:16" x14ac:dyDescent="0.25">
      <c r="A9" s="29">
        <v>3</v>
      </c>
      <c r="B9" s="30" t="s">
        <v>70</v>
      </c>
      <c r="C9" s="31" t="s">
        <v>71</v>
      </c>
      <c r="D9" s="32" t="s">
        <v>72</v>
      </c>
      <c r="E9" s="33">
        <v>34294</v>
      </c>
      <c r="F9" s="30" t="s">
        <v>18</v>
      </c>
      <c r="G9" s="30">
        <v>5</v>
      </c>
      <c r="H9" s="30">
        <v>8</v>
      </c>
      <c r="I9" s="30">
        <v>6</v>
      </c>
      <c r="J9" s="30">
        <v>7</v>
      </c>
      <c r="K9" s="30">
        <v>6</v>
      </c>
      <c r="L9" s="30">
        <v>9</v>
      </c>
      <c r="M9" s="64">
        <f t="shared" si="0"/>
        <v>6.666666666666667</v>
      </c>
      <c r="N9" s="34">
        <f t="shared" si="1"/>
        <v>8</v>
      </c>
      <c r="O9" s="70" t="str">
        <f t="shared" si="2"/>
        <v>TB</v>
      </c>
      <c r="P9" s="67">
        <f t="shared" si="3"/>
        <v>0</v>
      </c>
    </row>
    <row r="10" spans="1:16" x14ac:dyDescent="0.25">
      <c r="A10" s="29">
        <v>4</v>
      </c>
      <c r="B10" s="30" t="s">
        <v>73</v>
      </c>
      <c r="C10" s="31" t="s">
        <v>74</v>
      </c>
      <c r="D10" s="32" t="s">
        <v>75</v>
      </c>
      <c r="E10" s="33">
        <v>34197</v>
      </c>
      <c r="F10" s="30" t="s">
        <v>13</v>
      </c>
      <c r="G10" s="30">
        <v>9</v>
      </c>
      <c r="H10" s="30">
        <v>7</v>
      </c>
      <c r="I10" s="30">
        <v>9</v>
      </c>
      <c r="J10" s="30">
        <v>6</v>
      </c>
      <c r="K10" s="30">
        <v>8</v>
      </c>
      <c r="L10" s="30">
        <v>7</v>
      </c>
      <c r="M10" s="64">
        <f t="shared" si="0"/>
        <v>7.7142857142857144</v>
      </c>
      <c r="N10" s="34">
        <f t="shared" si="1"/>
        <v>6</v>
      </c>
      <c r="O10" s="70" t="str">
        <f t="shared" si="2"/>
        <v>Khá</v>
      </c>
      <c r="P10" s="67">
        <f t="shared" si="3"/>
        <v>70000</v>
      </c>
    </row>
    <row r="11" spans="1:16" x14ac:dyDescent="0.25">
      <c r="A11" s="29">
        <v>5</v>
      </c>
      <c r="B11" s="30" t="s">
        <v>76</v>
      </c>
      <c r="C11" s="31" t="s">
        <v>77</v>
      </c>
      <c r="D11" s="32" t="s">
        <v>78</v>
      </c>
      <c r="E11" s="33">
        <v>33370</v>
      </c>
      <c r="F11" s="30" t="s">
        <v>18</v>
      </c>
      <c r="G11" s="30">
        <v>8</v>
      </c>
      <c r="H11" s="30">
        <v>9</v>
      </c>
      <c r="I11" s="30">
        <v>6</v>
      </c>
      <c r="J11" s="30">
        <v>9</v>
      </c>
      <c r="K11" s="30">
        <v>3</v>
      </c>
      <c r="L11" s="30">
        <v>8</v>
      </c>
      <c r="M11" s="64">
        <f t="shared" si="0"/>
        <v>6.6190476190476186</v>
      </c>
      <c r="N11" s="34">
        <f t="shared" si="1"/>
        <v>9</v>
      </c>
      <c r="O11" s="70" t="str">
        <f t="shared" si="2"/>
        <v>TB</v>
      </c>
      <c r="P11" s="67">
        <f t="shared" si="3"/>
        <v>0</v>
      </c>
    </row>
    <row r="12" spans="1:16" x14ac:dyDescent="0.25">
      <c r="A12" s="29">
        <v>6</v>
      </c>
      <c r="B12" s="30" t="s">
        <v>79</v>
      </c>
      <c r="C12" s="31" t="s">
        <v>80</v>
      </c>
      <c r="D12" s="32" t="s">
        <v>81</v>
      </c>
      <c r="E12" s="33">
        <v>34230</v>
      </c>
      <c r="F12" s="30" t="s">
        <v>13</v>
      </c>
      <c r="G12" s="30">
        <v>4</v>
      </c>
      <c r="H12" s="30">
        <v>6</v>
      </c>
      <c r="I12" s="30">
        <v>7</v>
      </c>
      <c r="J12" s="30">
        <v>6</v>
      </c>
      <c r="K12" s="30">
        <v>7</v>
      </c>
      <c r="L12" s="30">
        <v>9</v>
      </c>
      <c r="M12" s="64">
        <f t="shared" si="0"/>
        <v>6.4285714285714288</v>
      </c>
      <c r="N12" s="34">
        <f t="shared" si="1"/>
        <v>10</v>
      </c>
      <c r="O12" s="70" t="str">
        <f t="shared" si="2"/>
        <v>TB</v>
      </c>
      <c r="P12" s="67">
        <f t="shared" si="3"/>
        <v>0</v>
      </c>
    </row>
    <row r="13" spans="1:16" x14ac:dyDescent="0.25">
      <c r="A13" s="29">
        <v>7</v>
      </c>
      <c r="B13" s="30" t="s">
        <v>82</v>
      </c>
      <c r="C13" s="31" t="s">
        <v>83</v>
      </c>
      <c r="D13" s="32" t="s">
        <v>84</v>
      </c>
      <c r="E13" s="33">
        <v>32986</v>
      </c>
      <c r="F13" s="30" t="s">
        <v>13</v>
      </c>
      <c r="G13" s="30">
        <v>7</v>
      </c>
      <c r="H13" s="30">
        <v>5</v>
      </c>
      <c r="I13" s="30">
        <v>8</v>
      </c>
      <c r="J13" s="30">
        <v>5</v>
      </c>
      <c r="K13" s="30">
        <v>5</v>
      </c>
      <c r="L13" s="30">
        <v>8</v>
      </c>
      <c r="M13" s="64">
        <f t="shared" si="0"/>
        <v>6</v>
      </c>
      <c r="N13" s="34">
        <f t="shared" si="1"/>
        <v>11</v>
      </c>
      <c r="O13" s="70" t="str">
        <f t="shared" si="2"/>
        <v>TB</v>
      </c>
      <c r="P13" s="67">
        <f t="shared" si="3"/>
        <v>0</v>
      </c>
    </row>
    <row r="14" spans="1:16" x14ac:dyDescent="0.25">
      <c r="A14" s="29">
        <v>8</v>
      </c>
      <c r="B14" s="30" t="s">
        <v>85</v>
      </c>
      <c r="C14" s="31" t="s">
        <v>86</v>
      </c>
      <c r="D14" s="32" t="s">
        <v>87</v>
      </c>
      <c r="E14" s="33">
        <v>33974</v>
      </c>
      <c r="F14" s="30" t="s">
        <v>13</v>
      </c>
      <c r="G14" s="30">
        <v>9</v>
      </c>
      <c r="H14" s="30">
        <v>10</v>
      </c>
      <c r="I14" s="30">
        <v>9</v>
      </c>
      <c r="J14" s="30">
        <v>10</v>
      </c>
      <c r="K14" s="30">
        <v>9</v>
      </c>
      <c r="L14" s="30">
        <v>10</v>
      </c>
      <c r="M14" s="64">
        <f t="shared" si="0"/>
        <v>9.4285714285714288</v>
      </c>
      <c r="N14" s="34">
        <f t="shared" si="1"/>
        <v>1</v>
      </c>
      <c r="O14" s="70" t="str">
        <f t="shared" si="2"/>
        <v>Xuất sắc</v>
      </c>
      <c r="P14" s="67">
        <f t="shared" si="3"/>
        <v>200000</v>
      </c>
    </row>
    <row r="15" spans="1:16" x14ac:dyDescent="0.25">
      <c r="A15" s="29">
        <v>9</v>
      </c>
      <c r="B15" s="30" t="s">
        <v>88</v>
      </c>
      <c r="C15" s="31" t="s">
        <v>68</v>
      </c>
      <c r="D15" s="32" t="s">
        <v>89</v>
      </c>
      <c r="E15" s="33">
        <v>33295</v>
      </c>
      <c r="F15" s="30" t="s">
        <v>18</v>
      </c>
      <c r="G15" s="30">
        <v>7</v>
      </c>
      <c r="H15" s="30">
        <v>8</v>
      </c>
      <c r="I15" s="30">
        <v>9</v>
      </c>
      <c r="J15" s="30">
        <v>9</v>
      </c>
      <c r="K15" s="30">
        <v>8</v>
      </c>
      <c r="L15" s="30">
        <v>4</v>
      </c>
      <c r="M15" s="64">
        <f t="shared" si="0"/>
        <v>7.7619047619047619</v>
      </c>
      <c r="N15" s="34">
        <f t="shared" si="1"/>
        <v>5</v>
      </c>
      <c r="O15" s="70" t="str">
        <f t="shared" si="2"/>
        <v>Khá</v>
      </c>
      <c r="P15" s="67">
        <f t="shared" si="3"/>
        <v>70000</v>
      </c>
    </row>
    <row r="16" spans="1:16" x14ac:dyDescent="0.25">
      <c r="A16" s="29">
        <v>10</v>
      </c>
      <c r="B16" s="30" t="s">
        <v>90</v>
      </c>
      <c r="C16" s="31" t="s">
        <v>91</v>
      </c>
      <c r="D16" s="32" t="s">
        <v>92</v>
      </c>
      <c r="E16" s="33">
        <v>33736</v>
      </c>
      <c r="F16" s="30" t="s">
        <v>13</v>
      </c>
      <c r="G16" s="30">
        <v>9</v>
      </c>
      <c r="H16" s="30">
        <v>8</v>
      </c>
      <c r="I16" s="30">
        <v>8</v>
      </c>
      <c r="J16" s="30">
        <v>8</v>
      </c>
      <c r="K16" s="30">
        <v>8</v>
      </c>
      <c r="L16" s="30">
        <v>9</v>
      </c>
      <c r="M16" s="64">
        <f t="shared" si="0"/>
        <v>8.2380952380952372</v>
      </c>
      <c r="N16" s="34">
        <f t="shared" si="1"/>
        <v>4</v>
      </c>
      <c r="O16" s="70" t="str">
        <f t="shared" si="2"/>
        <v>Giỏi</v>
      </c>
      <c r="P16" s="67">
        <f t="shared" si="3"/>
        <v>120000</v>
      </c>
    </row>
    <row r="17" spans="1:16" x14ac:dyDescent="0.25">
      <c r="A17" s="29">
        <v>11</v>
      </c>
      <c r="B17" s="30" t="s">
        <v>93</v>
      </c>
      <c r="C17" s="31" t="s">
        <v>91</v>
      </c>
      <c r="D17" s="32" t="s">
        <v>94</v>
      </c>
      <c r="E17" s="33">
        <v>34218</v>
      </c>
      <c r="F17" s="30" t="s">
        <v>13</v>
      </c>
      <c r="G17" s="30">
        <v>6</v>
      </c>
      <c r="H17" s="30">
        <v>5</v>
      </c>
      <c r="I17" s="30">
        <v>7</v>
      </c>
      <c r="J17" s="30">
        <v>5</v>
      </c>
      <c r="K17" s="30">
        <v>6</v>
      </c>
      <c r="L17" s="30">
        <v>8</v>
      </c>
      <c r="M17" s="64">
        <f t="shared" si="0"/>
        <v>6</v>
      </c>
      <c r="N17" s="34">
        <f t="shared" si="1"/>
        <v>11</v>
      </c>
      <c r="O17" s="70" t="str">
        <f t="shared" si="2"/>
        <v>TB</v>
      </c>
      <c r="P17" s="67">
        <f t="shared" si="3"/>
        <v>0</v>
      </c>
    </row>
    <row r="18" spans="1:16" x14ac:dyDescent="0.25">
      <c r="A18" s="29">
        <v>12</v>
      </c>
      <c r="B18" s="30" t="s">
        <v>95</v>
      </c>
      <c r="C18" s="31" t="s">
        <v>96</v>
      </c>
      <c r="D18" s="32" t="s">
        <v>97</v>
      </c>
      <c r="E18" s="33">
        <v>34375</v>
      </c>
      <c r="F18" s="30" t="s">
        <v>18</v>
      </c>
      <c r="G18" s="30">
        <v>9</v>
      </c>
      <c r="H18" s="30">
        <v>6</v>
      </c>
      <c r="I18" s="30">
        <v>7</v>
      </c>
      <c r="J18" s="30">
        <v>7</v>
      </c>
      <c r="K18" s="30">
        <v>7</v>
      </c>
      <c r="L18" s="30">
        <v>7</v>
      </c>
      <c r="M18" s="64">
        <f t="shared" si="0"/>
        <v>7.0952380952380949</v>
      </c>
      <c r="N18" s="34">
        <f t="shared" si="1"/>
        <v>7</v>
      </c>
      <c r="O18" s="70" t="str">
        <f t="shared" si="2"/>
        <v>Khá</v>
      </c>
      <c r="P18" s="67">
        <f t="shared" si="3"/>
        <v>70000</v>
      </c>
    </row>
    <row r="19" spans="1:16" ht="17.25" thickBot="1" x14ac:dyDescent="0.3">
      <c r="A19" s="35">
        <v>13</v>
      </c>
      <c r="B19" s="36" t="s">
        <v>67</v>
      </c>
      <c r="C19" s="37" t="s">
        <v>68</v>
      </c>
      <c r="D19" s="38" t="s">
        <v>69</v>
      </c>
      <c r="E19" s="39">
        <v>34567</v>
      </c>
      <c r="F19" s="36" t="s">
        <v>18</v>
      </c>
      <c r="G19" s="36">
        <v>10</v>
      </c>
      <c r="H19" s="36">
        <v>8</v>
      </c>
      <c r="I19" s="36">
        <v>9</v>
      </c>
      <c r="J19" s="36">
        <v>9</v>
      </c>
      <c r="K19" s="36">
        <v>9</v>
      </c>
      <c r="L19" s="36">
        <v>10</v>
      </c>
      <c r="M19" s="65">
        <f t="shared" si="0"/>
        <v>9.0476190476190474</v>
      </c>
      <c r="N19" s="40">
        <f t="shared" si="1"/>
        <v>2</v>
      </c>
      <c r="O19" s="71" t="str">
        <f t="shared" si="2"/>
        <v>Xuất sắc</v>
      </c>
      <c r="P19" s="68">
        <f t="shared" si="3"/>
        <v>200000</v>
      </c>
    </row>
    <row r="20" spans="1:16" ht="17.25" thickTop="1" x14ac:dyDescent="0.25"/>
  </sheetData>
  <mergeCells count="15">
    <mergeCell ref="A1:E1"/>
    <mergeCell ref="A2:E2"/>
    <mergeCell ref="M5:M6"/>
    <mergeCell ref="N5:N6"/>
    <mergeCell ref="O5:O6"/>
    <mergeCell ref="A3:P3"/>
    <mergeCell ref="A4:P4"/>
    <mergeCell ref="A5:A6"/>
    <mergeCell ref="B5:B6"/>
    <mergeCell ref="C5:C6"/>
    <mergeCell ref="D5:D6"/>
    <mergeCell ref="E5:E6"/>
    <mergeCell ref="F5:F6"/>
    <mergeCell ref="G5:L5"/>
    <mergeCell ref="P5: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90" zoomScaleNormal="90" workbookViewId="0">
      <selection activeCell="M20" sqref="M20"/>
    </sheetView>
  </sheetViews>
  <sheetFormatPr defaultRowHeight="18.75" x14ac:dyDescent="0.3"/>
  <cols>
    <col min="1" max="1" width="5.42578125" style="2" bestFit="1" customWidth="1"/>
    <col min="2" max="2" width="23.7109375" style="2" bestFit="1" customWidth="1"/>
    <col min="3" max="5" width="9.140625" style="2"/>
    <col min="6" max="6" width="10.42578125" style="2" bestFit="1" customWidth="1"/>
    <col min="7" max="7" width="12.7109375" style="2" bestFit="1" customWidth="1"/>
    <col min="8" max="8" width="16.28515625" style="2" bestFit="1" customWidth="1"/>
    <col min="9" max="9" width="13.140625" style="2" customWidth="1"/>
    <col min="10" max="10" width="12.7109375" style="2" bestFit="1" customWidth="1"/>
    <col min="11" max="11" width="15.5703125" style="2" bestFit="1" customWidth="1"/>
    <col min="12" max="256" width="9.140625" style="2"/>
    <col min="257" max="257" width="5.42578125" style="2" bestFit="1" customWidth="1"/>
    <col min="258" max="258" width="23.7109375" style="2" bestFit="1" customWidth="1"/>
    <col min="259" max="261" width="9.140625" style="2"/>
    <col min="262" max="262" width="10.42578125" style="2" bestFit="1" customWidth="1"/>
    <col min="263" max="263" width="11.7109375" style="2" bestFit="1" customWidth="1"/>
    <col min="264" max="264" width="10.28515625" style="2" bestFit="1" customWidth="1"/>
    <col min="265" max="265" width="7.85546875" style="2" bestFit="1" customWidth="1"/>
    <col min="266" max="266" width="12.140625" style="2" bestFit="1" customWidth="1"/>
    <col min="267" max="267" width="12.85546875" style="2" customWidth="1"/>
    <col min="268" max="512" width="9.140625" style="2"/>
    <col min="513" max="513" width="5.42578125" style="2" bestFit="1" customWidth="1"/>
    <col min="514" max="514" width="23.7109375" style="2" bestFit="1" customWidth="1"/>
    <col min="515" max="517" width="9.140625" style="2"/>
    <col min="518" max="518" width="10.42578125" style="2" bestFit="1" customWidth="1"/>
    <col min="519" max="519" width="11.7109375" style="2" bestFit="1" customWidth="1"/>
    <col min="520" max="520" width="10.28515625" style="2" bestFit="1" customWidth="1"/>
    <col min="521" max="521" width="7.85546875" style="2" bestFit="1" customWidth="1"/>
    <col min="522" max="522" width="12.140625" style="2" bestFit="1" customWidth="1"/>
    <col min="523" max="523" width="12.85546875" style="2" customWidth="1"/>
    <col min="524" max="768" width="9.140625" style="2"/>
    <col min="769" max="769" width="5.42578125" style="2" bestFit="1" customWidth="1"/>
    <col min="770" max="770" width="23.7109375" style="2" bestFit="1" customWidth="1"/>
    <col min="771" max="773" width="9.140625" style="2"/>
    <col min="774" max="774" width="10.42578125" style="2" bestFit="1" customWidth="1"/>
    <col min="775" max="775" width="11.7109375" style="2" bestFit="1" customWidth="1"/>
    <col min="776" max="776" width="10.28515625" style="2" bestFit="1" customWidth="1"/>
    <col min="777" max="777" width="7.85546875" style="2" bestFit="1" customWidth="1"/>
    <col min="778" max="778" width="12.140625" style="2" bestFit="1" customWidth="1"/>
    <col min="779" max="779" width="12.85546875" style="2" customWidth="1"/>
    <col min="780" max="1024" width="9.140625" style="2"/>
    <col min="1025" max="1025" width="5.42578125" style="2" bestFit="1" customWidth="1"/>
    <col min="1026" max="1026" width="23.7109375" style="2" bestFit="1" customWidth="1"/>
    <col min="1027" max="1029" width="9.140625" style="2"/>
    <col min="1030" max="1030" width="10.42578125" style="2" bestFit="1" customWidth="1"/>
    <col min="1031" max="1031" width="11.7109375" style="2" bestFit="1" customWidth="1"/>
    <col min="1032" max="1032" width="10.28515625" style="2" bestFit="1" customWidth="1"/>
    <col min="1033" max="1033" width="7.85546875" style="2" bestFit="1" customWidth="1"/>
    <col min="1034" max="1034" width="12.140625" style="2" bestFit="1" customWidth="1"/>
    <col min="1035" max="1035" width="12.85546875" style="2" customWidth="1"/>
    <col min="1036" max="1280" width="9.140625" style="2"/>
    <col min="1281" max="1281" width="5.42578125" style="2" bestFit="1" customWidth="1"/>
    <col min="1282" max="1282" width="23.7109375" style="2" bestFit="1" customWidth="1"/>
    <col min="1283" max="1285" width="9.140625" style="2"/>
    <col min="1286" max="1286" width="10.42578125" style="2" bestFit="1" customWidth="1"/>
    <col min="1287" max="1287" width="11.7109375" style="2" bestFit="1" customWidth="1"/>
    <col min="1288" max="1288" width="10.28515625" style="2" bestFit="1" customWidth="1"/>
    <col min="1289" max="1289" width="7.85546875" style="2" bestFit="1" customWidth="1"/>
    <col min="1290" max="1290" width="12.140625" style="2" bestFit="1" customWidth="1"/>
    <col min="1291" max="1291" width="12.85546875" style="2" customWidth="1"/>
    <col min="1292" max="1536" width="9.140625" style="2"/>
    <col min="1537" max="1537" width="5.42578125" style="2" bestFit="1" customWidth="1"/>
    <col min="1538" max="1538" width="23.7109375" style="2" bestFit="1" customWidth="1"/>
    <col min="1539" max="1541" width="9.140625" style="2"/>
    <col min="1542" max="1542" width="10.42578125" style="2" bestFit="1" customWidth="1"/>
    <col min="1543" max="1543" width="11.7109375" style="2" bestFit="1" customWidth="1"/>
    <col min="1544" max="1544" width="10.28515625" style="2" bestFit="1" customWidth="1"/>
    <col min="1545" max="1545" width="7.85546875" style="2" bestFit="1" customWidth="1"/>
    <col min="1546" max="1546" width="12.140625" style="2" bestFit="1" customWidth="1"/>
    <col min="1547" max="1547" width="12.85546875" style="2" customWidth="1"/>
    <col min="1548" max="1792" width="9.140625" style="2"/>
    <col min="1793" max="1793" width="5.42578125" style="2" bestFit="1" customWidth="1"/>
    <col min="1794" max="1794" width="23.7109375" style="2" bestFit="1" customWidth="1"/>
    <col min="1795" max="1797" width="9.140625" style="2"/>
    <col min="1798" max="1798" width="10.42578125" style="2" bestFit="1" customWidth="1"/>
    <col min="1799" max="1799" width="11.7109375" style="2" bestFit="1" customWidth="1"/>
    <col min="1800" max="1800" width="10.28515625" style="2" bestFit="1" customWidth="1"/>
    <col min="1801" max="1801" width="7.85546875" style="2" bestFit="1" customWidth="1"/>
    <col min="1802" max="1802" width="12.140625" style="2" bestFit="1" customWidth="1"/>
    <col min="1803" max="1803" width="12.85546875" style="2" customWidth="1"/>
    <col min="1804" max="2048" width="9.140625" style="2"/>
    <col min="2049" max="2049" width="5.42578125" style="2" bestFit="1" customWidth="1"/>
    <col min="2050" max="2050" width="23.7109375" style="2" bestFit="1" customWidth="1"/>
    <col min="2051" max="2053" width="9.140625" style="2"/>
    <col min="2054" max="2054" width="10.42578125" style="2" bestFit="1" customWidth="1"/>
    <col min="2055" max="2055" width="11.7109375" style="2" bestFit="1" customWidth="1"/>
    <col min="2056" max="2056" width="10.28515625" style="2" bestFit="1" customWidth="1"/>
    <col min="2057" max="2057" width="7.85546875" style="2" bestFit="1" customWidth="1"/>
    <col min="2058" max="2058" width="12.140625" style="2" bestFit="1" customWidth="1"/>
    <col min="2059" max="2059" width="12.85546875" style="2" customWidth="1"/>
    <col min="2060" max="2304" width="9.140625" style="2"/>
    <col min="2305" max="2305" width="5.42578125" style="2" bestFit="1" customWidth="1"/>
    <col min="2306" max="2306" width="23.7109375" style="2" bestFit="1" customWidth="1"/>
    <col min="2307" max="2309" width="9.140625" style="2"/>
    <col min="2310" max="2310" width="10.42578125" style="2" bestFit="1" customWidth="1"/>
    <col min="2311" max="2311" width="11.7109375" style="2" bestFit="1" customWidth="1"/>
    <col min="2312" max="2312" width="10.28515625" style="2" bestFit="1" customWidth="1"/>
    <col min="2313" max="2313" width="7.85546875" style="2" bestFit="1" customWidth="1"/>
    <col min="2314" max="2314" width="12.140625" style="2" bestFit="1" customWidth="1"/>
    <col min="2315" max="2315" width="12.85546875" style="2" customWidth="1"/>
    <col min="2316" max="2560" width="9.140625" style="2"/>
    <col min="2561" max="2561" width="5.42578125" style="2" bestFit="1" customWidth="1"/>
    <col min="2562" max="2562" width="23.7109375" style="2" bestFit="1" customWidth="1"/>
    <col min="2563" max="2565" width="9.140625" style="2"/>
    <col min="2566" max="2566" width="10.42578125" style="2" bestFit="1" customWidth="1"/>
    <col min="2567" max="2567" width="11.7109375" style="2" bestFit="1" customWidth="1"/>
    <col min="2568" max="2568" width="10.28515625" style="2" bestFit="1" customWidth="1"/>
    <col min="2569" max="2569" width="7.85546875" style="2" bestFit="1" customWidth="1"/>
    <col min="2570" max="2570" width="12.140625" style="2" bestFit="1" customWidth="1"/>
    <col min="2571" max="2571" width="12.85546875" style="2" customWidth="1"/>
    <col min="2572" max="2816" width="9.140625" style="2"/>
    <col min="2817" max="2817" width="5.42578125" style="2" bestFit="1" customWidth="1"/>
    <col min="2818" max="2818" width="23.7109375" style="2" bestFit="1" customWidth="1"/>
    <col min="2819" max="2821" width="9.140625" style="2"/>
    <col min="2822" max="2822" width="10.42578125" style="2" bestFit="1" customWidth="1"/>
    <col min="2823" max="2823" width="11.7109375" style="2" bestFit="1" customWidth="1"/>
    <col min="2824" max="2824" width="10.28515625" style="2" bestFit="1" customWidth="1"/>
    <col min="2825" max="2825" width="7.85546875" style="2" bestFit="1" customWidth="1"/>
    <col min="2826" max="2826" width="12.140625" style="2" bestFit="1" customWidth="1"/>
    <col min="2827" max="2827" width="12.85546875" style="2" customWidth="1"/>
    <col min="2828" max="3072" width="9.140625" style="2"/>
    <col min="3073" max="3073" width="5.42578125" style="2" bestFit="1" customWidth="1"/>
    <col min="3074" max="3074" width="23.7109375" style="2" bestFit="1" customWidth="1"/>
    <col min="3075" max="3077" width="9.140625" style="2"/>
    <col min="3078" max="3078" width="10.42578125" style="2" bestFit="1" customWidth="1"/>
    <col min="3079" max="3079" width="11.7109375" style="2" bestFit="1" customWidth="1"/>
    <col min="3080" max="3080" width="10.28515625" style="2" bestFit="1" customWidth="1"/>
    <col min="3081" max="3081" width="7.85546875" style="2" bestFit="1" customWidth="1"/>
    <col min="3082" max="3082" width="12.140625" style="2" bestFit="1" customWidth="1"/>
    <col min="3083" max="3083" width="12.85546875" style="2" customWidth="1"/>
    <col min="3084" max="3328" width="9.140625" style="2"/>
    <col min="3329" max="3329" width="5.42578125" style="2" bestFit="1" customWidth="1"/>
    <col min="3330" max="3330" width="23.7109375" style="2" bestFit="1" customWidth="1"/>
    <col min="3331" max="3333" width="9.140625" style="2"/>
    <col min="3334" max="3334" width="10.42578125" style="2" bestFit="1" customWidth="1"/>
    <col min="3335" max="3335" width="11.7109375" style="2" bestFit="1" customWidth="1"/>
    <col min="3336" max="3336" width="10.28515625" style="2" bestFit="1" customWidth="1"/>
    <col min="3337" max="3337" width="7.85546875" style="2" bestFit="1" customWidth="1"/>
    <col min="3338" max="3338" width="12.140625" style="2" bestFit="1" customWidth="1"/>
    <col min="3339" max="3339" width="12.85546875" style="2" customWidth="1"/>
    <col min="3340" max="3584" width="9.140625" style="2"/>
    <col min="3585" max="3585" width="5.42578125" style="2" bestFit="1" customWidth="1"/>
    <col min="3586" max="3586" width="23.7109375" style="2" bestFit="1" customWidth="1"/>
    <col min="3587" max="3589" width="9.140625" style="2"/>
    <col min="3590" max="3590" width="10.42578125" style="2" bestFit="1" customWidth="1"/>
    <col min="3591" max="3591" width="11.7109375" style="2" bestFit="1" customWidth="1"/>
    <col min="3592" max="3592" width="10.28515625" style="2" bestFit="1" customWidth="1"/>
    <col min="3593" max="3593" width="7.85546875" style="2" bestFit="1" customWidth="1"/>
    <col min="3594" max="3594" width="12.140625" style="2" bestFit="1" customWidth="1"/>
    <col min="3595" max="3595" width="12.85546875" style="2" customWidth="1"/>
    <col min="3596" max="3840" width="9.140625" style="2"/>
    <col min="3841" max="3841" width="5.42578125" style="2" bestFit="1" customWidth="1"/>
    <col min="3842" max="3842" width="23.7109375" style="2" bestFit="1" customWidth="1"/>
    <col min="3843" max="3845" width="9.140625" style="2"/>
    <col min="3846" max="3846" width="10.42578125" style="2" bestFit="1" customWidth="1"/>
    <col min="3847" max="3847" width="11.7109375" style="2" bestFit="1" customWidth="1"/>
    <col min="3848" max="3848" width="10.28515625" style="2" bestFit="1" customWidth="1"/>
    <col min="3849" max="3849" width="7.85546875" style="2" bestFit="1" customWidth="1"/>
    <col min="3850" max="3850" width="12.140625" style="2" bestFit="1" customWidth="1"/>
    <col min="3851" max="3851" width="12.85546875" style="2" customWidth="1"/>
    <col min="3852" max="4096" width="9.140625" style="2"/>
    <col min="4097" max="4097" width="5.42578125" style="2" bestFit="1" customWidth="1"/>
    <col min="4098" max="4098" width="23.7109375" style="2" bestFit="1" customWidth="1"/>
    <col min="4099" max="4101" width="9.140625" style="2"/>
    <col min="4102" max="4102" width="10.42578125" style="2" bestFit="1" customWidth="1"/>
    <col min="4103" max="4103" width="11.7109375" style="2" bestFit="1" customWidth="1"/>
    <col min="4104" max="4104" width="10.28515625" style="2" bestFit="1" customWidth="1"/>
    <col min="4105" max="4105" width="7.85546875" style="2" bestFit="1" customWidth="1"/>
    <col min="4106" max="4106" width="12.140625" style="2" bestFit="1" customWidth="1"/>
    <col min="4107" max="4107" width="12.85546875" style="2" customWidth="1"/>
    <col min="4108" max="4352" width="9.140625" style="2"/>
    <col min="4353" max="4353" width="5.42578125" style="2" bestFit="1" customWidth="1"/>
    <col min="4354" max="4354" width="23.7109375" style="2" bestFit="1" customWidth="1"/>
    <col min="4355" max="4357" width="9.140625" style="2"/>
    <col min="4358" max="4358" width="10.42578125" style="2" bestFit="1" customWidth="1"/>
    <col min="4359" max="4359" width="11.7109375" style="2" bestFit="1" customWidth="1"/>
    <col min="4360" max="4360" width="10.28515625" style="2" bestFit="1" customWidth="1"/>
    <col min="4361" max="4361" width="7.85546875" style="2" bestFit="1" customWidth="1"/>
    <col min="4362" max="4362" width="12.140625" style="2" bestFit="1" customWidth="1"/>
    <col min="4363" max="4363" width="12.85546875" style="2" customWidth="1"/>
    <col min="4364" max="4608" width="9.140625" style="2"/>
    <col min="4609" max="4609" width="5.42578125" style="2" bestFit="1" customWidth="1"/>
    <col min="4610" max="4610" width="23.7109375" style="2" bestFit="1" customWidth="1"/>
    <col min="4611" max="4613" width="9.140625" style="2"/>
    <col min="4614" max="4614" width="10.42578125" style="2" bestFit="1" customWidth="1"/>
    <col min="4615" max="4615" width="11.7109375" style="2" bestFit="1" customWidth="1"/>
    <col min="4616" max="4616" width="10.28515625" style="2" bestFit="1" customWidth="1"/>
    <col min="4617" max="4617" width="7.85546875" style="2" bestFit="1" customWidth="1"/>
    <col min="4618" max="4618" width="12.140625" style="2" bestFit="1" customWidth="1"/>
    <col min="4619" max="4619" width="12.85546875" style="2" customWidth="1"/>
    <col min="4620" max="4864" width="9.140625" style="2"/>
    <col min="4865" max="4865" width="5.42578125" style="2" bestFit="1" customWidth="1"/>
    <col min="4866" max="4866" width="23.7109375" style="2" bestFit="1" customWidth="1"/>
    <col min="4867" max="4869" width="9.140625" style="2"/>
    <col min="4870" max="4870" width="10.42578125" style="2" bestFit="1" customWidth="1"/>
    <col min="4871" max="4871" width="11.7109375" style="2" bestFit="1" customWidth="1"/>
    <col min="4872" max="4872" width="10.28515625" style="2" bestFit="1" customWidth="1"/>
    <col min="4873" max="4873" width="7.85546875" style="2" bestFit="1" customWidth="1"/>
    <col min="4874" max="4874" width="12.140625" style="2" bestFit="1" customWidth="1"/>
    <col min="4875" max="4875" width="12.85546875" style="2" customWidth="1"/>
    <col min="4876" max="5120" width="9.140625" style="2"/>
    <col min="5121" max="5121" width="5.42578125" style="2" bestFit="1" customWidth="1"/>
    <col min="5122" max="5122" width="23.7109375" style="2" bestFit="1" customWidth="1"/>
    <col min="5123" max="5125" width="9.140625" style="2"/>
    <col min="5126" max="5126" width="10.42578125" style="2" bestFit="1" customWidth="1"/>
    <col min="5127" max="5127" width="11.7109375" style="2" bestFit="1" customWidth="1"/>
    <col min="5128" max="5128" width="10.28515625" style="2" bestFit="1" customWidth="1"/>
    <col min="5129" max="5129" width="7.85546875" style="2" bestFit="1" customWidth="1"/>
    <col min="5130" max="5130" width="12.140625" style="2" bestFit="1" customWidth="1"/>
    <col min="5131" max="5131" width="12.85546875" style="2" customWidth="1"/>
    <col min="5132" max="5376" width="9.140625" style="2"/>
    <col min="5377" max="5377" width="5.42578125" style="2" bestFit="1" customWidth="1"/>
    <col min="5378" max="5378" width="23.7109375" style="2" bestFit="1" customWidth="1"/>
    <col min="5379" max="5381" width="9.140625" style="2"/>
    <col min="5382" max="5382" width="10.42578125" style="2" bestFit="1" customWidth="1"/>
    <col min="5383" max="5383" width="11.7109375" style="2" bestFit="1" customWidth="1"/>
    <col min="5384" max="5384" width="10.28515625" style="2" bestFit="1" customWidth="1"/>
    <col min="5385" max="5385" width="7.85546875" style="2" bestFit="1" customWidth="1"/>
    <col min="5386" max="5386" width="12.140625" style="2" bestFit="1" customWidth="1"/>
    <col min="5387" max="5387" width="12.85546875" style="2" customWidth="1"/>
    <col min="5388" max="5632" width="9.140625" style="2"/>
    <col min="5633" max="5633" width="5.42578125" style="2" bestFit="1" customWidth="1"/>
    <col min="5634" max="5634" width="23.7109375" style="2" bestFit="1" customWidth="1"/>
    <col min="5635" max="5637" width="9.140625" style="2"/>
    <col min="5638" max="5638" width="10.42578125" style="2" bestFit="1" customWidth="1"/>
    <col min="5639" max="5639" width="11.7109375" style="2" bestFit="1" customWidth="1"/>
    <col min="5640" max="5640" width="10.28515625" style="2" bestFit="1" customWidth="1"/>
    <col min="5641" max="5641" width="7.85546875" style="2" bestFit="1" customWidth="1"/>
    <col min="5642" max="5642" width="12.140625" style="2" bestFit="1" customWidth="1"/>
    <col min="5643" max="5643" width="12.85546875" style="2" customWidth="1"/>
    <col min="5644" max="5888" width="9.140625" style="2"/>
    <col min="5889" max="5889" width="5.42578125" style="2" bestFit="1" customWidth="1"/>
    <col min="5890" max="5890" width="23.7109375" style="2" bestFit="1" customWidth="1"/>
    <col min="5891" max="5893" width="9.140625" style="2"/>
    <col min="5894" max="5894" width="10.42578125" style="2" bestFit="1" customWidth="1"/>
    <col min="5895" max="5895" width="11.7109375" style="2" bestFit="1" customWidth="1"/>
    <col min="5896" max="5896" width="10.28515625" style="2" bestFit="1" customWidth="1"/>
    <col min="5897" max="5897" width="7.85546875" style="2" bestFit="1" customWidth="1"/>
    <col min="5898" max="5898" width="12.140625" style="2" bestFit="1" customWidth="1"/>
    <col min="5899" max="5899" width="12.85546875" style="2" customWidth="1"/>
    <col min="5900" max="6144" width="9.140625" style="2"/>
    <col min="6145" max="6145" width="5.42578125" style="2" bestFit="1" customWidth="1"/>
    <col min="6146" max="6146" width="23.7109375" style="2" bestFit="1" customWidth="1"/>
    <col min="6147" max="6149" width="9.140625" style="2"/>
    <col min="6150" max="6150" width="10.42578125" style="2" bestFit="1" customWidth="1"/>
    <col min="6151" max="6151" width="11.7109375" style="2" bestFit="1" customWidth="1"/>
    <col min="6152" max="6152" width="10.28515625" style="2" bestFit="1" customWidth="1"/>
    <col min="6153" max="6153" width="7.85546875" style="2" bestFit="1" customWidth="1"/>
    <col min="6154" max="6154" width="12.140625" style="2" bestFit="1" customWidth="1"/>
    <col min="6155" max="6155" width="12.85546875" style="2" customWidth="1"/>
    <col min="6156" max="6400" width="9.140625" style="2"/>
    <col min="6401" max="6401" width="5.42578125" style="2" bestFit="1" customWidth="1"/>
    <col min="6402" max="6402" width="23.7109375" style="2" bestFit="1" customWidth="1"/>
    <col min="6403" max="6405" width="9.140625" style="2"/>
    <col min="6406" max="6406" width="10.42578125" style="2" bestFit="1" customWidth="1"/>
    <col min="6407" max="6407" width="11.7109375" style="2" bestFit="1" customWidth="1"/>
    <col min="6408" max="6408" width="10.28515625" style="2" bestFit="1" customWidth="1"/>
    <col min="6409" max="6409" width="7.85546875" style="2" bestFit="1" customWidth="1"/>
    <col min="6410" max="6410" width="12.140625" style="2" bestFit="1" customWidth="1"/>
    <col min="6411" max="6411" width="12.85546875" style="2" customWidth="1"/>
    <col min="6412" max="6656" width="9.140625" style="2"/>
    <col min="6657" max="6657" width="5.42578125" style="2" bestFit="1" customWidth="1"/>
    <col min="6658" max="6658" width="23.7109375" style="2" bestFit="1" customWidth="1"/>
    <col min="6659" max="6661" width="9.140625" style="2"/>
    <col min="6662" max="6662" width="10.42578125" style="2" bestFit="1" customWidth="1"/>
    <col min="6663" max="6663" width="11.7109375" style="2" bestFit="1" customWidth="1"/>
    <col min="6664" max="6664" width="10.28515625" style="2" bestFit="1" customWidth="1"/>
    <col min="6665" max="6665" width="7.85546875" style="2" bestFit="1" customWidth="1"/>
    <col min="6666" max="6666" width="12.140625" style="2" bestFit="1" customWidth="1"/>
    <col min="6667" max="6667" width="12.85546875" style="2" customWidth="1"/>
    <col min="6668" max="6912" width="9.140625" style="2"/>
    <col min="6913" max="6913" width="5.42578125" style="2" bestFit="1" customWidth="1"/>
    <col min="6914" max="6914" width="23.7109375" style="2" bestFit="1" customWidth="1"/>
    <col min="6915" max="6917" width="9.140625" style="2"/>
    <col min="6918" max="6918" width="10.42578125" style="2" bestFit="1" customWidth="1"/>
    <col min="6919" max="6919" width="11.7109375" style="2" bestFit="1" customWidth="1"/>
    <col min="6920" max="6920" width="10.28515625" style="2" bestFit="1" customWidth="1"/>
    <col min="6921" max="6921" width="7.85546875" style="2" bestFit="1" customWidth="1"/>
    <col min="6922" max="6922" width="12.140625" style="2" bestFit="1" customWidth="1"/>
    <col min="6923" max="6923" width="12.85546875" style="2" customWidth="1"/>
    <col min="6924" max="7168" width="9.140625" style="2"/>
    <col min="7169" max="7169" width="5.42578125" style="2" bestFit="1" customWidth="1"/>
    <col min="7170" max="7170" width="23.7109375" style="2" bestFit="1" customWidth="1"/>
    <col min="7171" max="7173" width="9.140625" style="2"/>
    <col min="7174" max="7174" width="10.42578125" style="2" bestFit="1" customWidth="1"/>
    <col min="7175" max="7175" width="11.7109375" style="2" bestFit="1" customWidth="1"/>
    <col min="7176" max="7176" width="10.28515625" style="2" bestFit="1" customWidth="1"/>
    <col min="7177" max="7177" width="7.85546875" style="2" bestFit="1" customWidth="1"/>
    <col min="7178" max="7178" width="12.140625" style="2" bestFit="1" customWidth="1"/>
    <col min="7179" max="7179" width="12.85546875" style="2" customWidth="1"/>
    <col min="7180" max="7424" width="9.140625" style="2"/>
    <col min="7425" max="7425" width="5.42578125" style="2" bestFit="1" customWidth="1"/>
    <col min="7426" max="7426" width="23.7109375" style="2" bestFit="1" customWidth="1"/>
    <col min="7427" max="7429" width="9.140625" style="2"/>
    <col min="7430" max="7430" width="10.42578125" style="2" bestFit="1" customWidth="1"/>
    <col min="7431" max="7431" width="11.7109375" style="2" bestFit="1" customWidth="1"/>
    <col min="7432" max="7432" width="10.28515625" style="2" bestFit="1" customWidth="1"/>
    <col min="7433" max="7433" width="7.85546875" style="2" bestFit="1" customWidth="1"/>
    <col min="7434" max="7434" width="12.140625" style="2" bestFit="1" customWidth="1"/>
    <col min="7435" max="7435" width="12.85546875" style="2" customWidth="1"/>
    <col min="7436" max="7680" width="9.140625" style="2"/>
    <col min="7681" max="7681" width="5.42578125" style="2" bestFit="1" customWidth="1"/>
    <col min="7682" max="7682" width="23.7109375" style="2" bestFit="1" customWidth="1"/>
    <col min="7683" max="7685" width="9.140625" style="2"/>
    <col min="7686" max="7686" width="10.42578125" style="2" bestFit="1" customWidth="1"/>
    <col min="7687" max="7687" width="11.7109375" style="2" bestFit="1" customWidth="1"/>
    <col min="7688" max="7688" width="10.28515625" style="2" bestFit="1" customWidth="1"/>
    <col min="7689" max="7689" width="7.85546875" style="2" bestFit="1" customWidth="1"/>
    <col min="7690" max="7690" width="12.140625" style="2" bestFit="1" customWidth="1"/>
    <col min="7691" max="7691" width="12.85546875" style="2" customWidth="1"/>
    <col min="7692" max="7936" width="9.140625" style="2"/>
    <col min="7937" max="7937" width="5.42578125" style="2" bestFit="1" customWidth="1"/>
    <col min="7938" max="7938" width="23.7109375" style="2" bestFit="1" customWidth="1"/>
    <col min="7939" max="7941" width="9.140625" style="2"/>
    <col min="7942" max="7942" width="10.42578125" style="2" bestFit="1" customWidth="1"/>
    <col min="7943" max="7943" width="11.7109375" style="2" bestFit="1" customWidth="1"/>
    <col min="7944" max="7944" width="10.28515625" style="2" bestFit="1" customWidth="1"/>
    <col min="7945" max="7945" width="7.85546875" style="2" bestFit="1" customWidth="1"/>
    <col min="7946" max="7946" width="12.140625" style="2" bestFit="1" customWidth="1"/>
    <col min="7947" max="7947" width="12.85546875" style="2" customWidth="1"/>
    <col min="7948" max="8192" width="9.140625" style="2"/>
    <col min="8193" max="8193" width="5.42578125" style="2" bestFit="1" customWidth="1"/>
    <col min="8194" max="8194" width="23.7109375" style="2" bestFit="1" customWidth="1"/>
    <col min="8195" max="8197" width="9.140625" style="2"/>
    <col min="8198" max="8198" width="10.42578125" style="2" bestFit="1" customWidth="1"/>
    <col min="8199" max="8199" width="11.7109375" style="2" bestFit="1" customWidth="1"/>
    <col min="8200" max="8200" width="10.28515625" style="2" bestFit="1" customWidth="1"/>
    <col min="8201" max="8201" width="7.85546875" style="2" bestFit="1" customWidth="1"/>
    <col min="8202" max="8202" width="12.140625" style="2" bestFit="1" customWidth="1"/>
    <col min="8203" max="8203" width="12.85546875" style="2" customWidth="1"/>
    <col min="8204" max="8448" width="9.140625" style="2"/>
    <col min="8449" max="8449" width="5.42578125" style="2" bestFit="1" customWidth="1"/>
    <col min="8450" max="8450" width="23.7109375" style="2" bestFit="1" customWidth="1"/>
    <col min="8451" max="8453" width="9.140625" style="2"/>
    <col min="8454" max="8454" width="10.42578125" style="2" bestFit="1" customWidth="1"/>
    <col min="8455" max="8455" width="11.7109375" style="2" bestFit="1" customWidth="1"/>
    <col min="8456" max="8456" width="10.28515625" style="2" bestFit="1" customWidth="1"/>
    <col min="8457" max="8457" width="7.85546875" style="2" bestFit="1" customWidth="1"/>
    <col min="8458" max="8458" width="12.140625" style="2" bestFit="1" customWidth="1"/>
    <col min="8459" max="8459" width="12.85546875" style="2" customWidth="1"/>
    <col min="8460" max="8704" width="9.140625" style="2"/>
    <col min="8705" max="8705" width="5.42578125" style="2" bestFit="1" customWidth="1"/>
    <col min="8706" max="8706" width="23.7109375" style="2" bestFit="1" customWidth="1"/>
    <col min="8707" max="8709" width="9.140625" style="2"/>
    <col min="8710" max="8710" width="10.42578125" style="2" bestFit="1" customWidth="1"/>
    <col min="8711" max="8711" width="11.7109375" style="2" bestFit="1" customWidth="1"/>
    <col min="8712" max="8712" width="10.28515625" style="2" bestFit="1" customWidth="1"/>
    <col min="8713" max="8713" width="7.85546875" style="2" bestFit="1" customWidth="1"/>
    <col min="8714" max="8714" width="12.140625" style="2" bestFit="1" customWidth="1"/>
    <col min="8715" max="8715" width="12.85546875" style="2" customWidth="1"/>
    <col min="8716" max="8960" width="9.140625" style="2"/>
    <col min="8961" max="8961" width="5.42578125" style="2" bestFit="1" customWidth="1"/>
    <col min="8962" max="8962" width="23.7109375" style="2" bestFit="1" customWidth="1"/>
    <col min="8963" max="8965" width="9.140625" style="2"/>
    <col min="8966" max="8966" width="10.42578125" style="2" bestFit="1" customWidth="1"/>
    <col min="8967" max="8967" width="11.7109375" style="2" bestFit="1" customWidth="1"/>
    <col min="8968" max="8968" width="10.28515625" style="2" bestFit="1" customWidth="1"/>
    <col min="8969" max="8969" width="7.85546875" style="2" bestFit="1" customWidth="1"/>
    <col min="8970" max="8970" width="12.140625" style="2" bestFit="1" customWidth="1"/>
    <col min="8971" max="8971" width="12.85546875" style="2" customWidth="1"/>
    <col min="8972" max="9216" width="9.140625" style="2"/>
    <col min="9217" max="9217" width="5.42578125" style="2" bestFit="1" customWidth="1"/>
    <col min="9218" max="9218" width="23.7109375" style="2" bestFit="1" customWidth="1"/>
    <col min="9219" max="9221" width="9.140625" style="2"/>
    <col min="9222" max="9222" width="10.42578125" style="2" bestFit="1" customWidth="1"/>
    <col min="9223" max="9223" width="11.7109375" style="2" bestFit="1" customWidth="1"/>
    <col min="9224" max="9224" width="10.28515625" style="2" bestFit="1" customWidth="1"/>
    <col min="9225" max="9225" width="7.85546875" style="2" bestFit="1" customWidth="1"/>
    <col min="9226" max="9226" width="12.140625" style="2" bestFit="1" customWidth="1"/>
    <col min="9227" max="9227" width="12.85546875" style="2" customWidth="1"/>
    <col min="9228" max="9472" width="9.140625" style="2"/>
    <col min="9473" max="9473" width="5.42578125" style="2" bestFit="1" customWidth="1"/>
    <col min="9474" max="9474" width="23.7109375" style="2" bestFit="1" customWidth="1"/>
    <col min="9475" max="9477" width="9.140625" style="2"/>
    <col min="9478" max="9478" width="10.42578125" style="2" bestFit="1" customWidth="1"/>
    <col min="9479" max="9479" width="11.7109375" style="2" bestFit="1" customWidth="1"/>
    <col min="9480" max="9480" width="10.28515625" style="2" bestFit="1" customWidth="1"/>
    <col min="9481" max="9481" width="7.85546875" style="2" bestFit="1" customWidth="1"/>
    <col min="9482" max="9482" width="12.140625" style="2" bestFit="1" customWidth="1"/>
    <col min="9483" max="9483" width="12.85546875" style="2" customWidth="1"/>
    <col min="9484" max="9728" width="9.140625" style="2"/>
    <col min="9729" max="9729" width="5.42578125" style="2" bestFit="1" customWidth="1"/>
    <col min="9730" max="9730" width="23.7109375" style="2" bestFit="1" customWidth="1"/>
    <col min="9731" max="9733" width="9.140625" style="2"/>
    <col min="9734" max="9734" width="10.42578125" style="2" bestFit="1" customWidth="1"/>
    <col min="9735" max="9735" width="11.7109375" style="2" bestFit="1" customWidth="1"/>
    <col min="9736" max="9736" width="10.28515625" style="2" bestFit="1" customWidth="1"/>
    <col min="9737" max="9737" width="7.85546875" style="2" bestFit="1" customWidth="1"/>
    <col min="9738" max="9738" width="12.140625" style="2" bestFit="1" customWidth="1"/>
    <col min="9739" max="9739" width="12.85546875" style="2" customWidth="1"/>
    <col min="9740" max="9984" width="9.140625" style="2"/>
    <col min="9985" max="9985" width="5.42578125" style="2" bestFit="1" customWidth="1"/>
    <col min="9986" max="9986" width="23.7109375" style="2" bestFit="1" customWidth="1"/>
    <col min="9987" max="9989" width="9.140625" style="2"/>
    <col min="9990" max="9990" width="10.42578125" style="2" bestFit="1" customWidth="1"/>
    <col min="9991" max="9991" width="11.7109375" style="2" bestFit="1" customWidth="1"/>
    <col min="9992" max="9992" width="10.28515625" style="2" bestFit="1" customWidth="1"/>
    <col min="9993" max="9993" width="7.85546875" style="2" bestFit="1" customWidth="1"/>
    <col min="9994" max="9994" width="12.140625" style="2" bestFit="1" customWidth="1"/>
    <col min="9995" max="9995" width="12.85546875" style="2" customWidth="1"/>
    <col min="9996" max="10240" width="9.140625" style="2"/>
    <col min="10241" max="10241" width="5.42578125" style="2" bestFit="1" customWidth="1"/>
    <col min="10242" max="10242" width="23.7109375" style="2" bestFit="1" customWidth="1"/>
    <col min="10243" max="10245" width="9.140625" style="2"/>
    <col min="10246" max="10246" width="10.42578125" style="2" bestFit="1" customWidth="1"/>
    <col min="10247" max="10247" width="11.7109375" style="2" bestFit="1" customWidth="1"/>
    <col min="10248" max="10248" width="10.28515625" style="2" bestFit="1" customWidth="1"/>
    <col min="10249" max="10249" width="7.85546875" style="2" bestFit="1" customWidth="1"/>
    <col min="10250" max="10250" width="12.140625" style="2" bestFit="1" customWidth="1"/>
    <col min="10251" max="10251" width="12.85546875" style="2" customWidth="1"/>
    <col min="10252" max="10496" width="9.140625" style="2"/>
    <col min="10497" max="10497" width="5.42578125" style="2" bestFit="1" customWidth="1"/>
    <col min="10498" max="10498" width="23.7109375" style="2" bestFit="1" customWidth="1"/>
    <col min="10499" max="10501" width="9.140625" style="2"/>
    <col min="10502" max="10502" width="10.42578125" style="2" bestFit="1" customWidth="1"/>
    <col min="10503" max="10503" width="11.7109375" style="2" bestFit="1" customWidth="1"/>
    <col min="10504" max="10504" width="10.28515625" style="2" bestFit="1" customWidth="1"/>
    <col min="10505" max="10505" width="7.85546875" style="2" bestFit="1" customWidth="1"/>
    <col min="10506" max="10506" width="12.140625" style="2" bestFit="1" customWidth="1"/>
    <col min="10507" max="10507" width="12.85546875" style="2" customWidth="1"/>
    <col min="10508" max="10752" width="9.140625" style="2"/>
    <col min="10753" max="10753" width="5.42578125" style="2" bestFit="1" customWidth="1"/>
    <col min="10754" max="10754" width="23.7109375" style="2" bestFit="1" customWidth="1"/>
    <col min="10755" max="10757" width="9.140625" style="2"/>
    <col min="10758" max="10758" width="10.42578125" style="2" bestFit="1" customWidth="1"/>
    <col min="10759" max="10759" width="11.7109375" style="2" bestFit="1" customWidth="1"/>
    <col min="10760" max="10760" width="10.28515625" style="2" bestFit="1" customWidth="1"/>
    <col min="10761" max="10761" width="7.85546875" style="2" bestFit="1" customWidth="1"/>
    <col min="10762" max="10762" width="12.140625" style="2" bestFit="1" customWidth="1"/>
    <col min="10763" max="10763" width="12.85546875" style="2" customWidth="1"/>
    <col min="10764" max="11008" width="9.140625" style="2"/>
    <col min="11009" max="11009" width="5.42578125" style="2" bestFit="1" customWidth="1"/>
    <col min="11010" max="11010" width="23.7109375" style="2" bestFit="1" customWidth="1"/>
    <col min="11011" max="11013" width="9.140625" style="2"/>
    <col min="11014" max="11014" width="10.42578125" style="2" bestFit="1" customWidth="1"/>
    <col min="11015" max="11015" width="11.7109375" style="2" bestFit="1" customWidth="1"/>
    <col min="11016" max="11016" width="10.28515625" style="2" bestFit="1" customWidth="1"/>
    <col min="11017" max="11017" width="7.85546875" style="2" bestFit="1" customWidth="1"/>
    <col min="11018" max="11018" width="12.140625" style="2" bestFit="1" customWidth="1"/>
    <col min="11019" max="11019" width="12.85546875" style="2" customWidth="1"/>
    <col min="11020" max="11264" width="9.140625" style="2"/>
    <col min="11265" max="11265" width="5.42578125" style="2" bestFit="1" customWidth="1"/>
    <col min="11266" max="11266" width="23.7109375" style="2" bestFit="1" customWidth="1"/>
    <col min="11267" max="11269" width="9.140625" style="2"/>
    <col min="11270" max="11270" width="10.42578125" style="2" bestFit="1" customWidth="1"/>
    <col min="11271" max="11271" width="11.7109375" style="2" bestFit="1" customWidth="1"/>
    <col min="11272" max="11272" width="10.28515625" style="2" bestFit="1" customWidth="1"/>
    <col min="11273" max="11273" width="7.85546875" style="2" bestFit="1" customWidth="1"/>
    <col min="11274" max="11274" width="12.140625" style="2" bestFit="1" customWidth="1"/>
    <col min="11275" max="11275" width="12.85546875" style="2" customWidth="1"/>
    <col min="11276" max="11520" width="9.140625" style="2"/>
    <col min="11521" max="11521" width="5.42578125" style="2" bestFit="1" customWidth="1"/>
    <col min="11522" max="11522" width="23.7109375" style="2" bestFit="1" customWidth="1"/>
    <col min="11523" max="11525" width="9.140625" style="2"/>
    <col min="11526" max="11526" width="10.42578125" style="2" bestFit="1" customWidth="1"/>
    <col min="11527" max="11527" width="11.7109375" style="2" bestFit="1" customWidth="1"/>
    <col min="11528" max="11528" width="10.28515625" style="2" bestFit="1" customWidth="1"/>
    <col min="11529" max="11529" width="7.85546875" style="2" bestFit="1" customWidth="1"/>
    <col min="11530" max="11530" width="12.140625" style="2" bestFit="1" customWidth="1"/>
    <col min="11531" max="11531" width="12.85546875" style="2" customWidth="1"/>
    <col min="11532" max="11776" width="9.140625" style="2"/>
    <col min="11777" max="11777" width="5.42578125" style="2" bestFit="1" customWidth="1"/>
    <col min="11778" max="11778" width="23.7109375" style="2" bestFit="1" customWidth="1"/>
    <col min="11779" max="11781" width="9.140625" style="2"/>
    <col min="11782" max="11782" width="10.42578125" style="2" bestFit="1" customWidth="1"/>
    <col min="11783" max="11783" width="11.7109375" style="2" bestFit="1" customWidth="1"/>
    <col min="11784" max="11784" width="10.28515625" style="2" bestFit="1" customWidth="1"/>
    <col min="11785" max="11785" width="7.85546875" style="2" bestFit="1" customWidth="1"/>
    <col min="11786" max="11786" width="12.140625" style="2" bestFit="1" customWidth="1"/>
    <col min="11787" max="11787" width="12.85546875" style="2" customWidth="1"/>
    <col min="11788" max="12032" width="9.140625" style="2"/>
    <col min="12033" max="12033" width="5.42578125" style="2" bestFit="1" customWidth="1"/>
    <col min="12034" max="12034" width="23.7109375" style="2" bestFit="1" customWidth="1"/>
    <col min="12035" max="12037" width="9.140625" style="2"/>
    <col min="12038" max="12038" width="10.42578125" style="2" bestFit="1" customWidth="1"/>
    <col min="12039" max="12039" width="11.7109375" style="2" bestFit="1" customWidth="1"/>
    <col min="12040" max="12040" width="10.28515625" style="2" bestFit="1" customWidth="1"/>
    <col min="12041" max="12041" width="7.85546875" style="2" bestFit="1" customWidth="1"/>
    <col min="12042" max="12042" width="12.140625" style="2" bestFit="1" customWidth="1"/>
    <col min="12043" max="12043" width="12.85546875" style="2" customWidth="1"/>
    <col min="12044" max="12288" width="9.140625" style="2"/>
    <col min="12289" max="12289" width="5.42578125" style="2" bestFit="1" customWidth="1"/>
    <col min="12290" max="12290" width="23.7109375" style="2" bestFit="1" customWidth="1"/>
    <col min="12291" max="12293" width="9.140625" style="2"/>
    <col min="12294" max="12294" width="10.42578125" style="2" bestFit="1" customWidth="1"/>
    <col min="12295" max="12295" width="11.7109375" style="2" bestFit="1" customWidth="1"/>
    <col min="12296" max="12296" width="10.28515625" style="2" bestFit="1" customWidth="1"/>
    <col min="12297" max="12297" width="7.85546875" style="2" bestFit="1" customWidth="1"/>
    <col min="12298" max="12298" width="12.140625" style="2" bestFit="1" customWidth="1"/>
    <col min="12299" max="12299" width="12.85546875" style="2" customWidth="1"/>
    <col min="12300" max="12544" width="9.140625" style="2"/>
    <col min="12545" max="12545" width="5.42578125" style="2" bestFit="1" customWidth="1"/>
    <col min="12546" max="12546" width="23.7109375" style="2" bestFit="1" customWidth="1"/>
    <col min="12547" max="12549" width="9.140625" style="2"/>
    <col min="12550" max="12550" width="10.42578125" style="2" bestFit="1" customWidth="1"/>
    <col min="12551" max="12551" width="11.7109375" style="2" bestFit="1" customWidth="1"/>
    <col min="12552" max="12552" width="10.28515625" style="2" bestFit="1" customWidth="1"/>
    <col min="12553" max="12553" width="7.85546875" style="2" bestFit="1" customWidth="1"/>
    <col min="12554" max="12554" width="12.140625" style="2" bestFit="1" customWidth="1"/>
    <col min="12555" max="12555" width="12.85546875" style="2" customWidth="1"/>
    <col min="12556" max="12800" width="9.140625" style="2"/>
    <col min="12801" max="12801" width="5.42578125" style="2" bestFit="1" customWidth="1"/>
    <col min="12802" max="12802" width="23.7109375" style="2" bestFit="1" customWidth="1"/>
    <col min="12803" max="12805" width="9.140625" style="2"/>
    <col min="12806" max="12806" width="10.42578125" style="2" bestFit="1" customWidth="1"/>
    <col min="12807" max="12807" width="11.7109375" style="2" bestFit="1" customWidth="1"/>
    <col min="12808" max="12808" width="10.28515625" style="2" bestFit="1" customWidth="1"/>
    <col min="12809" max="12809" width="7.85546875" style="2" bestFit="1" customWidth="1"/>
    <col min="12810" max="12810" width="12.140625" style="2" bestFit="1" customWidth="1"/>
    <col min="12811" max="12811" width="12.85546875" style="2" customWidth="1"/>
    <col min="12812" max="13056" width="9.140625" style="2"/>
    <col min="13057" max="13057" width="5.42578125" style="2" bestFit="1" customWidth="1"/>
    <col min="13058" max="13058" width="23.7109375" style="2" bestFit="1" customWidth="1"/>
    <col min="13059" max="13061" width="9.140625" style="2"/>
    <col min="13062" max="13062" width="10.42578125" style="2" bestFit="1" customWidth="1"/>
    <col min="13063" max="13063" width="11.7109375" style="2" bestFit="1" customWidth="1"/>
    <col min="13064" max="13064" width="10.28515625" style="2" bestFit="1" customWidth="1"/>
    <col min="13065" max="13065" width="7.85546875" style="2" bestFit="1" customWidth="1"/>
    <col min="13066" max="13066" width="12.140625" style="2" bestFit="1" customWidth="1"/>
    <col min="13067" max="13067" width="12.85546875" style="2" customWidth="1"/>
    <col min="13068" max="13312" width="9.140625" style="2"/>
    <col min="13313" max="13313" width="5.42578125" style="2" bestFit="1" customWidth="1"/>
    <col min="13314" max="13314" width="23.7109375" style="2" bestFit="1" customWidth="1"/>
    <col min="13315" max="13317" width="9.140625" style="2"/>
    <col min="13318" max="13318" width="10.42578125" style="2" bestFit="1" customWidth="1"/>
    <col min="13319" max="13319" width="11.7109375" style="2" bestFit="1" customWidth="1"/>
    <col min="13320" max="13320" width="10.28515625" style="2" bestFit="1" customWidth="1"/>
    <col min="13321" max="13321" width="7.85546875" style="2" bestFit="1" customWidth="1"/>
    <col min="13322" max="13322" width="12.140625" style="2" bestFit="1" customWidth="1"/>
    <col min="13323" max="13323" width="12.85546875" style="2" customWidth="1"/>
    <col min="13324" max="13568" width="9.140625" style="2"/>
    <col min="13569" max="13569" width="5.42578125" style="2" bestFit="1" customWidth="1"/>
    <col min="13570" max="13570" width="23.7109375" style="2" bestFit="1" customWidth="1"/>
    <col min="13571" max="13573" width="9.140625" style="2"/>
    <col min="13574" max="13574" width="10.42578125" style="2" bestFit="1" customWidth="1"/>
    <col min="13575" max="13575" width="11.7109375" style="2" bestFit="1" customWidth="1"/>
    <col min="13576" max="13576" width="10.28515625" style="2" bestFit="1" customWidth="1"/>
    <col min="13577" max="13577" width="7.85546875" style="2" bestFit="1" customWidth="1"/>
    <col min="13578" max="13578" width="12.140625" style="2" bestFit="1" customWidth="1"/>
    <col min="13579" max="13579" width="12.85546875" style="2" customWidth="1"/>
    <col min="13580" max="13824" width="9.140625" style="2"/>
    <col min="13825" max="13825" width="5.42578125" style="2" bestFit="1" customWidth="1"/>
    <col min="13826" max="13826" width="23.7109375" style="2" bestFit="1" customWidth="1"/>
    <col min="13827" max="13829" width="9.140625" style="2"/>
    <col min="13830" max="13830" width="10.42578125" style="2" bestFit="1" customWidth="1"/>
    <col min="13831" max="13831" width="11.7109375" style="2" bestFit="1" customWidth="1"/>
    <col min="13832" max="13832" width="10.28515625" style="2" bestFit="1" customWidth="1"/>
    <col min="13833" max="13833" width="7.85546875" style="2" bestFit="1" customWidth="1"/>
    <col min="13834" max="13834" width="12.140625" style="2" bestFit="1" customWidth="1"/>
    <col min="13835" max="13835" width="12.85546875" style="2" customWidth="1"/>
    <col min="13836" max="14080" width="9.140625" style="2"/>
    <col min="14081" max="14081" width="5.42578125" style="2" bestFit="1" customWidth="1"/>
    <col min="14082" max="14082" width="23.7109375" style="2" bestFit="1" customWidth="1"/>
    <col min="14083" max="14085" width="9.140625" style="2"/>
    <col min="14086" max="14086" width="10.42578125" style="2" bestFit="1" customWidth="1"/>
    <col min="14087" max="14087" width="11.7109375" style="2" bestFit="1" customWidth="1"/>
    <col min="14088" max="14088" width="10.28515625" style="2" bestFit="1" customWidth="1"/>
    <col min="14089" max="14089" width="7.85546875" style="2" bestFit="1" customWidth="1"/>
    <col min="14090" max="14090" width="12.140625" style="2" bestFit="1" customWidth="1"/>
    <col min="14091" max="14091" width="12.85546875" style="2" customWidth="1"/>
    <col min="14092" max="14336" width="9.140625" style="2"/>
    <col min="14337" max="14337" width="5.42578125" style="2" bestFit="1" customWidth="1"/>
    <col min="14338" max="14338" width="23.7109375" style="2" bestFit="1" customWidth="1"/>
    <col min="14339" max="14341" width="9.140625" style="2"/>
    <col min="14342" max="14342" width="10.42578125" style="2" bestFit="1" customWidth="1"/>
    <col min="14343" max="14343" width="11.7109375" style="2" bestFit="1" customWidth="1"/>
    <col min="14344" max="14344" width="10.28515625" style="2" bestFit="1" customWidth="1"/>
    <col min="14345" max="14345" width="7.85546875" style="2" bestFit="1" customWidth="1"/>
    <col min="14346" max="14346" width="12.140625" style="2" bestFit="1" customWidth="1"/>
    <col min="14347" max="14347" width="12.85546875" style="2" customWidth="1"/>
    <col min="14348" max="14592" width="9.140625" style="2"/>
    <col min="14593" max="14593" width="5.42578125" style="2" bestFit="1" customWidth="1"/>
    <col min="14594" max="14594" width="23.7109375" style="2" bestFit="1" customWidth="1"/>
    <col min="14595" max="14597" width="9.140625" style="2"/>
    <col min="14598" max="14598" width="10.42578125" style="2" bestFit="1" customWidth="1"/>
    <col min="14599" max="14599" width="11.7109375" style="2" bestFit="1" customWidth="1"/>
    <col min="14600" max="14600" width="10.28515625" style="2" bestFit="1" customWidth="1"/>
    <col min="14601" max="14601" width="7.85546875" style="2" bestFit="1" customWidth="1"/>
    <col min="14602" max="14602" width="12.140625" style="2" bestFit="1" customWidth="1"/>
    <col min="14603" max="14603" width="12.85546875" style="2" customWidth="1"/>
    <col min="14604" max="14848" width="9.140625" style="2"/>
    <col min="14849" max="14849" width="5.42578125" style="2" bestFit="1" customWidth="1"/>
    <col min="14850" max="14850" width="23.7109375" style="2" bestFit="1" customWidth="1"/>
    <col min="14851" max="14853" width="9.140625" style="2"/>
    <col min="14854" max="14854" width="10.42578125" style="2" bestFit="1" customWidth="1"/>
    <col min="14855" max="14855" width="11.7109375" style="2" bestFit="1" customWidth="1"/>
    <col min="14856" max="14856" width="10.28515625" style="2" bestFit="1" customWidth="1"/>
    <col min="14857" max="14857" width="7.85546875" style="2" bestFit="1" customWidth="1"/>
    <col min="14858" max="14858" width="12.140625" style="2" bestFit="1" customWidth="1"/>
    <col min="14859" max="14859" width="12.85546875" style="2" customWidth="1"/>
    <col min="14860" max="15104" width="9.140625" style="2"/>
    <col min="15105" max="15105" width="5.42578125" style="2" bestFit="1" customWidth="1"/>
    <col min="15106" max="15106" width="23.7109375" style="2" bestFit="1" customWidth="1"/>
    <col min="15107" max="15109" width="9.140625" style="2"/>
    <col min="15110" max="15110" width="10.42578125" style="2" bestFit="1" customWidth="1"/>
    <col min="15111" max="15111" width="11.7109375" style="2" bestFit="1" customWidth="1"/>
    <col min="15112" max="15112" width="10.28515625" style="2" bestFit="1" customWidth="1"/>
    <col min="15113" max="15113" width="7.85546875" style="2" bestFit="1" customWidth="1"/>
    <col min="15114" max="15114" width="12.140625" style="2" bestFit="1" customWidth="1"/>
    <col min="15115" max="15115" width="12.85546875" style="2" customWidth="1"/>
    <col min="15116" max="15360" width="9.140625" style="2"/>
    <col min="15361" max="15361" width="5.42578125" style="2" bestFit="1" customWidth="1"/>
    <col min="15362" max="15362" width="23.7109375" style="2" bestFit="1" customWidth="1"/>
    <col min="15363" max="15365" width="9.140625" style="2"/>
    <col min="15366" max="15366" width="10.42578125" style="2" bestFit="1" customWidth="1"/>
    <col min="15367" max="15367" width="11.7109375" style="2" bestFit="1" customWidth="1"/>
    <col min="15368" max="15368" width="10.28515625" style="2" bestFit="1" customWidth="1"/>
    <col min="15369" max="15369" width="7.85546875" style="2" bestFit="1" customWidth="1"/>
    <col min="15370" max="15370" width="12.140625" style="2" bestFit="1" customWidth="1"/>
    <col min="15371" max="15371" width="12.85546875" style="2" customWidth="1"/>
    <col min="15372" max="15616" width="9.140625" style="2"/>
    <col min="15617" max="15617" width="5.42578125" style="2" bestFit="1" customWidth="1"/>
    <col min="15618" max="15618" width="23.7109375" style="2" bestFit="1" customWidth="1"/>
    <col min="15619" max="15621" width="9.140625" style="2"/>
    <col min="15622" max="15622" width="10.42578125" style="2" bestFit="1" customWidth="1"/>
    <col min="15623" max="15623" width="11.7109375" style="2" bestFit="1" customWidth="1"/>
    <col min="15624" max="15624" width="10.28515625" style="2" bestFit="1" customWidth="1"/>
    <col min="15625" max="15625" width="7.85546875" style="2" bestFit="1" customWidth="1"/>
    <col min="15626" max="15626" width="12.140625" style="2" bestFit="1" customWidth="1"/>
    <col min="15627" max="15627" width="12.85546875" style="2" customWidth="1"/>
    <col min="15628" max="15872" width="9.140625" style="2"/>
    <col min="15873" max="15873" width="5.42578125" style="2" bestFit="1" customWidth="1"/>
    <col min="15874" max="15874" width="23.7109375" style="2" bestFit="1" customWidth="1"/>
    <col min="15875" max="15877" width="9.140625" style="2"/>
    <col min="15878" max="15878" width="10.42578125" style="2" bestFit="1" customWidth="1"/>
    <col min="15879" max="15879" width="11.7109375" style="2" bestFit="1" customWidth="1"/>
    <col min="15880" max="15880" width="10.28515625" style="2" bestFit="1" customWidth="1"/>
    <col min="15881" max="15881" width="7.85546875" style="2" bestFit="1" customWidth="1"/>
    <col min="15882" max="15882" width="12.140625" style="2" bestFit="1" customWidth="1"/>
    <col min="15883" max="15883" width="12.85546875" style="2" customWidth="1"/>
    <col min="15884" max="16128" width="9.140625" style="2"/>
    <col min="16129" max="16129" width="5.42578125" style="2" bestFit="1" customWidth="1"/>
    <col min="16130" max="16130" width="23.7109375" style="2" bestFit="1" customWidth="1"/>
    <col min="16131" max="16133" width="9.140625" style="2"/>
    <col min="16134" max="16134" width="10.42578125" style="2" bestFit="1" customWidth="1"/>
    <col min="16135" max="16135" width="11.7109375" style="2" bestFit="1" customWidth="1"/>
    <col min="16136" max="16136" width="10.28515625" style="2" bestFit="1" customWidth="1"/>
    <col min="16137" max="16137" width="7.85546875" style="2" bestFit="1" customWidth="1"/>
    <col min="16138" max="16138" width="12.140625" style="2" bestFit="1" customWidth="1"/>
    <col min="16139" max="16139" width="12.85546875" style="2" customWidth="1"/>
    <col min="16140" max="16384" width="9.140625" style="2"/>
  </cols>
  <sheetData>
    <row r="1" spans="1:14" x14ac:dyDescent="0.3">
      <c r="A1" s="58" t="s">
        <v>0</v>
      </c>
      <c r="B1" s="58"/>
      <c r="C1" s="58"/>
      <c r="D1" s="58"/>
      <c r="E1" s="1"/>
      <c r="F1" s="1"/>
    </row>
    <row r="2" spans="1:14" ht="20.25" x14ac:dyDescent="0.3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4" x14ac:dyDescent="0.3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4" ht="33" x14ac:dyDescent="0.3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156</v>
      </c>
      <c r="H4" s="3" t="s">
        <v>9</v>
      </c>
      <c r="I4" s="3" t="s">
        <v>10</v>
      </c>
      <c r="J4" s="3" t="s">
        <v>157</v>
      </c>
      <c r="K4" s="3" t="s">
        <v>11</v>
      </c>
    </row>
    <row r="5" spans="1:14" x14ac:dyDescent="0.3">
      <c r="A5" s="4">
        <v>1</v>
      </c>
      <c r="B5" s="5" t="s">
        <v>44</v>
      </c>
      <c r="C5" s="4" t="s">
        <v>12</v>
      </c>
      <c r="D5" s="4" t="s">
        <v>13</v>
      </c>
      <c r="E5" s="4">
        <v>25</v>
      </c>
      <c r="F5" s="4" t="s">
        <v>14</v>
      </c>
      <c r="G5" s="6">
        <v>8000000</v>
      </c>
      <c r="H5" s="72" t="s">
        <v>155</v>
      </c>
      <c r="I5" s="12">
        <f>IF(F5="GĐ",2000000,IF(F5="PGĐ",1500000,IF(F5="TP",1000000,IF(F5="PP",500000,0))))</f>
        <v>2000000</v>
      </c>
      <c r="J5" s="12">
        <f>G5*E5/26</f>
        <v>7692307.692307692</v>
      </c>
      <c r="K5" s="62">
        <f>J5+I5</f>
        <v>9692307.692307692</v>
      </c>
    </row>
    <row r="6" spans="1:14" x14ac:dyDescent="0.3">
      <c r="A6" s="4">
        <v>2</v>
      </c>
      <c r="B6" s="5" t="s">
        <v>16</v>
      </c>
      <c r="C6" s="4" t="s">
        <v>17</v>
      </c>
      <c r="D6" s="4" t="s">
        <v>18</v>
      </c>
      <c r="E6" s="4">
        <v>24</v>
      </c>
      <c r="F6" s="4" t="s">
        <v>19</v>
      </c>
      <c r="G6" s="6">
        <v>6800000</v>
      </c>
      <c r="H6" s="72" t="s">
        <v>15</v>
      </c>
      <c r="I6" s="12">
        <f t="shared" ref="I6:I17" si="0">IF(F6="GĐ",2000000,IF(F6="PGĐ",1500000,IF(F6="TP",1000000,IF(F6="PP",500000,0))))</f>
        <v>1500000</v>
      </c>
      <c r="J6" s="12">
        <f t="shared" ref="J6:J17" si="1">G6*E6/26</f>
        <v>6276923.076923077</v>
      </c>
      <c r="K6" s="62">
        <f t="shared" ref="K6:K17" si="2">J6+I6</f>
        <v>7776923.076923077</v>
      </c>
      <c r="N6" s="3"/>
    </row>
    <row r="7" spans="1:14" x14ac:dyDescent="0.3">
      <c r="A7" s="4">
        <v>3</v>
      </c>
      <c r="B7" s="5" t="s">
        <v>20</v>
      </c>
      <c r="C7" s="4" t="s">
        <v>21</v>
      </c>
      <c r="D7" s="4" t="s">
        <v>18</v>
      </c>
      <c r="E7" s="4">
        <v>20</v>
      </c>
      <c r="F7" s="4" t="s">
        <v>22</v>
      </c>
      <c r="G7" s="6">
        <v>6000000</v>
      </c>
      <c r="H7" s="72" t="s">
        <v>15</v>
      </c>
      <c r="I7" s="12">
        <f t="shared" si="0"/>
        <v>1000000</v>
      </c>
      <c r="J7" s="12">
        <f t="shared" si="1"/>
        <v>4615384.615384615</v>
      </c>
      <c r="K7" s="62">
        <f t="shared" si="2"/>
        <v>5615384.615384615</v>
      </c>
    </row>
    <row r="8" spans="1:14" x14ac:dyDescent="0.3">
      <c r="A8" s="4">
        <v>4</v>
      </c>
      <c r="B8" s="5" t="s">
        <v>23</v>
      </c>
      <c r="C8" s="4" t="s">
        <v>21</v>
      </c>
      <c r="D8" s="4" t="s">
        <v>18</v>
      </c>
      <c r="E8" s="4">
        <v>20</v>
      </c>
      <c r="F8" s="4" t="s">
        <v>22</v>
      </c>
      <c r="G8" s="6">
        <v>6000000</v>
      </c>
      <c r="H8" s="72" t="s">
        <v>15</v>
      </c>
      <c r="I8" s="12">
        <f t="shared" si="0"/>
        <v>1000000</v>
      </c>
      <c r="J8" s="12">
        <f t="shared" si="1"/>
        <v>4615384.615384615</v>
      </c>
      <c r="K8" s="62">
        <f t="shared" si="2"/>
        <v>5615384.615384615</v>
      </c>
    </row>
    <row r="9" spans="1:14" x14ac:dyDescent="0.3">
      <c r="A9" s="4">
        <v>5</v>
      </c>
      <c r="B9" s="5" t="s">
        <v>24</v>
      </c>
      <c r="C9" s="4" t="s">
        <v>25</v>
      </c>
      <c r="D9" s="4" t="s">
        <v>18</v>
      </c>
      <c r="E9" s="4">
        <v>24</v>
      </c>
      <c r="F9" s="4" t="s">
        <v>22</v>
      </c>
      <c r="G9" s="6">
        <v>5000000</v>
      </c>
      <c r="H9" s="72" t="s">
        <v>15</v>
      </c>
      <c r="I9" s="12">
        <f t="shared" si="0"/>
        <v>1000000</v>
      </c>
      <c r="J9" s="12">
        <f t="shared" si="1"/>
        <v>4615384.615384615</v>
      </c>
      <c r="K9" s="62">
        <f t="shared" si="2"/>
        <v>5615384.615384615</v>
      </c>
    </row>
    <row r="10" spans="1:14" x14ac:dyDescent="0.3">
      <c r="A10" s="4">
        <v>6</v>
      </c>
      <c r="B10" s="5" t="s">
        <v>26</v>
      </c>
      <c r="C10" s="4" t="s">
        <v>27</v>
      </c>
      <c r="D10" s="4" t="s">
        <v>18</v>
      </c>
      <c r="E10" s="4">
        <v>15</v>
      </c>
      <c r="F10" s="4" t="s">
        <v>28</v>
      </c>
      <c r="G10" s="6">
        <v>4800000</v>
      </c>
      <c r="H10" s="72" t="s">
        <v>15</v>
      </c>
      <c r="I10" s="12">
        <f t="shared" si="0"/>
        <v>500000</v>
      </c>
      <c r="J10" s="12">
        <f t="shared" si="1"/>
        <v>2769230.769230769</v>
      </c>
      <c r="K10" s="62">
        <f t="shared" si="2"/>
        <v>3269230.769230769</v>
      </c>
    </row>
    <row r="11" spans="1:14" x14ac:dyDescent="0.3">
      <c r="A11" s="4">
        <v>7</v>
      </c>
      <c r="B11" s="5" t="s">
        <v>29</v>
      </c>
      <c r="C11" s="4" t="s">
        <v>30</v>
      </c>
      <c r="D11" s="4" t="s">
        <v>18</v>
      </c>
      <c r="E11" s="4">
        <v>18</v>
      </c>
      <c r="F11" s="4" t="s">
        <v>31</v>
      </c>
      <c r="G11" s="6">
        <v>4000000</v>
      </c>
      <c r="H11" s="72" t="s">
        <v>15</v>
      </c>
      <c r="I11" s="12">
        <f t="shared" si="0"/>
        <v>0</v>
      </c>
      <c r="J11" s="12">
        <f t="shared" si="1"/>
        <v>2769230.769230769</v>
      </c>
      <c r="K11" s="62">
        <f t="shared" si="2"/>
        <v>2769230.769230769</v>
      </c>
    </row>
    <row r="12" spans="1:14" x14ac:dyDescent="0.3">
      <c r="A12" s="4">
        <v>8</v>
      </c>
      <c r="B12" s="5" t="s">
        <v>32</v>
      </c>
      <c r="C12" s="4" t="s">
        <v>33</v>
      </c>
      <c r="D12" s="4" t="s">
        <v>18</v>
      </c>
      <c r="E12" s="4">
        <v>22</v>
      </c>
      <c r="F12" s="4" t="s">
        <v>31</v>
      </c>
      <c r="G12" s="6">
        <v>3500000</v>
      </c>
      <c r="H12" s="72" t="s">
        <v>15</v>
      </c>
      <c r="I12" s="12">
        <f t="shared" si="0"/>
        <v>0</v>
      </c>
      <c r="J12" s="12">
        <f t="shared" si="1"/>
        <v>2961538.4615384615</v>
      </c>
      <c r="K12" s="62">
        <f t="shared" si="2"/>
        <v>2961538.4615384615</v>
      </c>
    </row>
    <row r="13" spans="1:14" x14ac:dyDescent="0.3">
      <c r="A13" s="4">
        <v>9</v>
      </c>
      <c r="B13" s="5" t="s">
        <v>34</v>
      </c>
      <c r="C13" s="4" t="s">
        <v>35</v>
      </c>
      <c r="D13" s="4" t="s">
        <v>18</v>
      </c>
      <c r="E13" s="4">
        <v>20</v>
      </c>
      <c r="F13" s="4" t="s">
        <v>28</v>
      </c>
      <c r="G13" s="6">
        <v>4300000</v>
      </c>
      <c r="H13" s="72" t="s">
        <v>15</v>
      </c>
      <c r="I13" s="12">
        <f t="shared" si="0"/>
        <v>500000</v>
      </c>
      <c r="J13" s="12">
        <f t="shared" si="1"/>
        <v>3307692.3076923075</v>
      </c>
      <c r="K13" s="62">
        <f t="shared" si="2"/>
        <v>3807692.3076923075</v>
      </c>
    </row>
    <row r="14" spans="1:14" x14ac:dyDescent="0.3">
      <c r="A14" s="4">
        <v>10</v>
      </c>
      <c r="B14" s="5" t="s">
        <v>36</v>
      </c>
      <c r="C14" s="4" t="s">
        <v>37</v>
      </c>
      <c r="D14" s="4" t="s">
        <v>18</v>
      </c>
      <c r="E14" s="4">
        <v>26</v>
      </c>
      <c r="F14" s="4" t="s">
        <v>31</v>
      </c>
      <c r="G14" s="6">
        <v>3200000</v>
      </c>
      <c r="H14" s="72" t="s">
        <v>15</v>
      </c>
      <c r="I14" s="12">
        <f t="shared" si="0"/>
        <v>0</v>
      </c>
      <c r="J14" s="12">
        <f t="shared" si="1"/>
        <v>3200000</v>
      </c>
      <c r="K14" s="62">
        <f t="shared" si="2"/>
        <v>3200000</v>
      </c>
    </row>
    <row r="15" spans="1:14" x14ac:dyDescent="0.3">
      <c r="A15" s="4">
        <v>11</v>
      </c>
      <c r="B15" s="5" t="s">
        <v>38</v>
      </c>
      <c r="C15" s="4" t="s">
        <v>39</v>
      </c>
      <c r="D15" s="4" t="s">
        <v>18</v>
      </c>
      <c r="E15" s="4">
        <v>26</v>
      </c>
      <c r="F15" s="4" t="s">
        <v>22</v>
      </c>
      <c r="G15" s="6">
        <v>5000000</v>
      </c>
      <c r="H15" s="72" t="s">
        <v>15</v>
      </c>
      <c r="I15" s="12">
        <f t="shared" si="0"/>
        <v>1000000</v>
      </c>
      <c r="J15" s="12">
        <f t="shared" si="1"/>
        <v>5000000</v>
      </c>
      <c r="K15" s="62">
        <f t="shared" si="2"/>
        <v>6000000</v>
      </c>
    </row>
    <row r="16" spans="1:14" x14ac:dyDescent="0.3">
      <c r="A16" s="4">
        <v>12</v>
      </c>
      <c r="B16" s="5" t="s">
        <v>40</v>
      </c>
      <c r="C16" s="4" t="s">
        <v>41</v>
      </c>
      <c r="D16" s="4" t="s">
        <v>13</v>
      </c>
      <c r="E16" s="4">
        <v>25</v>
      </c>
      <c r="F16" s="4" t="s">
        <v>31</v>
      </c>
      <c r="G16" s="6">
        <v>3000000</v>
      </c>
      <c r="H16" s="72" t="s">
        <v>15</v>
      </c>
      <c r="I16" s="12">
        <f t="shared" si="0"/>
        <v>0</v>
      </c>
      <c r="J16" s="12">
        <f t="shared" si="1"/>
        <v>2884615.3846153845</v>
      </c>
      <c r="K16" s="62">
        <f t="shared" si="2"/>
        <v>2884615.3846153845</v>
      </c>
    </row>
    <row r="17" spans="1:11" x14ac:dyDescent="0.3">
      <c r="A17" s="4">
        <v>13</v>
      </c>
      <c r="B17" s="5" t="s">
        <v>42</v>
      </c>
      <c r="C17" s="4" t="s">
        <v>43</v>
      </c>
      <c r="D17" s="4" t="s">
        <v>18</v>
      </c>
      <c r="E17" s="4">
        <v>20</v>
      </c>
      <c r="F17" s="4" t="s">
        <v>31</v>
      </c>
      <c r="G17" s="6">
        <v>3300000</v>
      </c>
      <c r="H17" s="72" t="s">
        <v>15</v>
      </c>
      <c r="I17" s="12">
        <f t="shared" si="0"/>
        <v>0</v>
      </c>
      <c r="J17" s="12">
        <f t="shared" si="1"/>
        <v>2538461.5384615385</v>
      </c>
      <c r="K17" s="62">
        <f t="shared" si="2"/>
        <v>2538461.5384615385</v>
      </c>
    </row>
  </sheetData>
  <mergeCells count="3">
    <mergeCell ref="A1:D1"/>
    <mergeCell ref="A2:K2"/>
    <mergeCell ref="A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90" zoomScaleNormal="90" workbookViewId="0">
      <selection activeCell="O23" sqref="O23"/>
    </sheetView>
  </sheetViews>
  <sheetFormatPr defaultRowHeight="15" x14ac:dyDescent="0.25"/>
  <cols>
    <col min="1" max="1" width="9.140625" style="80"/>
    <col min="2" max="2" width="17.140625" style="80" bestFit="1" customWidth="1"/>
    <col min="3" max="3" width="15.42578125" style="80" bestFit="1" customWidth="1"/>
    <col min="4" max="4" width="9" style="80" bestFit="1" customWidth="1"/>
    <col min="5" max="6" width="9.140625" style="80"/>
    <col min="7" max="7" width="12.140625" style="80" customWidth="1"/>
    <col min="8" max="8" width="9.140625" style="80"/>
    <col min="9" max="9" width="13.7109375" style="80" bestFit="1" customWidth="1"/>
    <col min="10" max="11" width="9.140625" style="80"/>
    <col min="12" max="13" width="9.7109375" style="80" bestFit="1" customWidth="1"/>
    <col min="14" max="14" width="15.28515625" style="80" bestFit="1" customWidth="1"/>
    <col min="15" max="16384" width="9.140625" style="80"/>
  </cols>
  <sheetData>
    <row r="1" spans="1:14" ht="19.5" thickBot="1" x14ac:dyDescent="0.35">
      <c r="A1" s="61" t="s">
        <v>100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6.5" thickTop="1" x14ac:dyDescent="0.25">
      <c r="A2" s="86" t="s">
        <v>101</v>
      </c>
      <c r="B2" s="87" t="s">
        <v>163</v>
      </c>
      <c r="C2" s="87"/>
      <c r="D2" s="87" t="s">
        <v>102</v>
      </c>
      <c r="E2" s="88" t="s">
        <v>103</v>
      </c>
      <c r="F2" s="88" t="s">
        <v>104</v>
      </c>
      <c r="G2" s="88" t="s">
        <v>105</v>
      </c>
      <c r="H2" s="88" t="s">
        <v>106</v>
      </c>
      <c r="I2" s="88" t="s">
        <v>107</v>
      </c>
      <c r="J2" s="88" t="s">
        <v>162</v>
      </c>
      <c r="K2" s="88"/>
      <c r="L2" s="88"/>
      <c r="M2" s="88"/>
      <c r="N2" s="89" t="s">
        <v>108</v>
      </c>
    </row>
    <row r="3" spans="1:14" ht="32.25" thickBot="1" x14ac:dyDescent="0.3">
      <c r="A3" s="90"/>
      <c r="B3" s="91"/>
      <c r="C3" s="91"/>
      <c r="D3" s="91"/>
      <c r="E3" s="92"/>
      <c r="F3" s="92"/>
      <c r="G3" s="92"/>
      <c r="H3" s="92"/>
      <c r="I3" s="92"/>
      <c r="J3" s="93" t="s">
        <v>158</v>
      </c>
      <c r="K3" s="93" t="s">
        <v>159</v>
      </c>
      <c r="L3" s="93" t="s">
        <v>160</v>
      </c>
      <c r="M3" s="93" t="s">
        <v>161</v>
      </c>
      <c r="N3" s="94"/>
    </row>
    <row r="4" spans="1:14" ht="19.5" thickTop="1" x14ac:dyDescent="0.3">
      <c r="A4" s="17" t="s">
        <v>109</v>
      </c>
      <c r="B4" s="7" t="s">
        <v>110</v>
      </c>
      <c r="C4" s="18" t="s">
        <v>111</v>
      </c>
      <c r="D4" s="19" t="s">
        <v>112</v>
      </c>
      <c r="E4" s="19">
        <v>285</v>
      </c>
      <c r="F4" s="19">
        <v>45</v>
      </c>
      <c r="G4" s="73">
        <f t="shared" ref="G4:G15" si="0">E4-F4</f>
        <v>240</v>
      </c>
      <c r="H4" s="74" t="s">
        <v>15</v>
      </c>
      <c r="I4" s="74" t="s">
        <v>15</v>
      </c>
      <c r="J4" s="74" t="s">
        <v>15</v>
      </c>
      <c r="K4" s="74" t="s">
        <v>15</v>
      </c>
      <c r="L4" s="74" t="s">
        <v>15</v>
      </c>
      <c r="M4" s="74" t="s">
        <v>15</v>
      </c>
      <c r="N4" s="77" t="s">
        <v>15</v>
      </c>
    </row>
    <row r="5" spans="1:14" ht="18.75" x14ac:dyDescent="0.3">
      <c r="A5" s="8" t="s">
        <v>113</v>
      </c>
      <c r="B5" s="10" t="s">
        <v>114</v>
      </c>
      <c r="C5" s="11" t="s">
        <v>115</v>
      </c>
      <c r="D5" s="9" t="s">
        <v>116</v>
      </c>
      <c r="E5" s="9">
        <v>356</v>
      </c>
      <c r="F5" s="9">
        <v>82</v>
      </c>
      <c r="G5" s="10">
        <f t="shared" si="0"/>
        <v>274</v>
      </c>
      <c r="H5" s="75" t="s">
        <v>15</v>
      </c>
      <c r="I5" s="75" t="s">
        <v>15</v>
      </c>
      <c r="J5" s="75" t="s">
        <v>15</v>
      </c>
      <c r="K5" s="75" t="s">
        <v>15</v>
      </c>
      <c r="L5" s="75" t="s">
        <v>15</v>
      </c>
      <c r="M5" s="75" t="s">
        <v>15</v>
      </c>
      <c r="N5" s="78" t="s">
        <v>15</v>
      </c>
    </row>
    <row r="6" spans="1:14" ht="18.75" x14ac:dyDescent="0.3">
      <c r="A6" s="8" t="s">
        <v>117</v>
      </c>
      <c r="B6" s="10" t="s">
        <v>68</v>
      </c>
      <c r="C6" s="11" t="s">
        <v>118</v>
      </c>
      <c r="D6" s="9" t="s">
        <v>119</v>
      </c>
      <c r="E6" s="9">
        <v>782</v>
      </c>
      <c r="F6" s="9">
        <v>150</v>
      </c>
      <c r="G6" s="10">
        <f t="shared" si="0"/>
        <v>632</v>
      </c>
      <c r="H6" s="75" t="s">
        <v>15</v>
      </c>
      <c r="I6" s="75" t="s">
        <v>15</v>
      </c>
      <c r="J6" s="75" t="s">
        <v>15</v>
      </c>
      <c r="K6" s="75" t="s">
        <v>15</v>
      </c>
      <c r="L6" s="75" t="s">
        <v>15</v>
      </c>
      <c r="M6" s="75" t="s">
        <v>15</v>
      </c>
      <c r="N6" s="78" t="s">
        <v>15</v>
      </c>
    </row>
    <row r="7" spans="1:14" ht="18.75" x14ac:dyDescent="0.3">
      <c r="A7" s="8" t="s">
        <v>120</v>
      </c>
      <c r="B7" s="10" t="s">
        <v>121</v>
      </c>
      <c r="C7" s="11" t="s">
        <v>122</v>
      </c>
      <c r="D7" s="9" t="s">
        <v>123</v>
      </c>
      <c r="E7" s="9">
        <v>162</v>
      </c>
      <c r="F7" s="9">
        <v>12</v>
      </c>
      <c r="G7" s="10">
        <f t="shared" si="0"/>
        <v>150</v>
      </c>
      <c r="H7" s="75" t="s">
        <v>15</v>
      </c>
      <c r="I7" s="75" t="s">
        <v>15</v>
      </c>
      <c r="J7" s="75" t="s">
        <v>15</v>
      </c>
      <c r="K7" s="75" t="s">
        <v>15</v>
      </c>
      <c r="L7" s="75" t="s">
        <v>15</v>
      </c>
      <c r="M7" s="75" t="s">
        <v>15</v>
      </c>
      <c r="N7" s="78" t="s">
        <v>15</v>
      </c>
    </row>
    <row r="8" spans="1:14" ht="18.75" x14ac:dyDescent="0.3">
      <c r="A8" s="8" t="s">
        <v>124</v>
      </c>
      <c r="B8" s="10" t="s">
        <v>125</v>
      </c>
      <c r="C8" s="11" t="s">
        <v>126</v>
      </c>
      <c r="D8" s="9" t="s">
        <v>127</v>
      </c>
      <c r="E8" s="9">
        <v>487</v>
      </c>
      <c r="F8" s="9">
        <v>87</v>
      </c>
      <c r="G8" s="10">
        <f t="shared" si="0"/>
        <v>400</v>
      </c>
      <c r="H8" s="75" t="s">
        <v>15</v>
      </c>
      <c r="I8" s="75" t="s">
        <v>15</v>
      </c>
      <c r="J8" s="75" t="s">
        <v>15</v>
      </c>
      <c r="K8" s="75" t="s">
        <v>15</v>
      </c>
      <c r="L8" s="75" t="s">
        <v>15</v>
      </c>
      <c r="M8" s="75" t="s">
        <v>15</v>
      </c>
      <c r="N8" s="78" t="s">
        <v>15</v>
      </c>
    </row>
    <row r="9" spans="1:14" ht="18.75" x14ac:dyDescent="0.3">
      <c r="A9" s="8" t="s">
        <v>128</v>
      </c>
      <c r="B9" s="10" t="s">
        <v>129</v>
      </c>
      <c r="C9" s="11" t="s">
        <v>130</v>
      </c>
      <c r="D9" s="9" t="s">
        <v>131</v>
      </c>
      <c r="E9" s="9">
        <v>518</v>
      </c>
      <c r="F9" s="9">
        <v>88</v>
      </c>
      <c r="G9" s="10">
        <f t="shared" si="0"/>
        <v>430</v>
      </c>
      <c r="H9" s="75" t="s">
        <v>15</v>
      </c>
      <c r="I9" s="75" t="s">
        <v>15</v>
      </c>
      <c r="J9" s="75" t="s">
        <v>15</v>
      </c>
      <c r="K9" s="75" t="s">
        <v>15</v>
      </c>
      <c r="L9" s="75" t="s">
        <v>15</v>
      </c>
      <c r="M9" s="75" t="s">
        <v>15</v>
      </c>
      <c r="N9" s="78" t="s">
        <v>15</v>
      </c>
    </row>
    <row r="10" spans="1:14" ht="18.75" x14ac:dyDescent="0.3">
      <c r="A10" s="8" t="s">
        <v>132</v>
      </c>
      <c r="B10" s="10" t="s">
        <v>133</v>
      </c>
      <c r="C10" s="11" t="s">
        <v>134</v>
      </c>
      <c r="D10" s="9" t="s">
        <v>135</v>
      </c>
      <c r="E10" s="9">
        <v>548</v>
      </c>
      <c r="F10" s="9">
        <v>18</v>
      </c>
      <c r="G10" s="10">
        <f t="shared" si="0"/>
        <v>530</v>
      </c>
      <c r="H10" s="75" t="s">
        <v>15</v>
      </c>
      <c r="I10" s="75" t="s">
        <v>15</v>
      </c>
      <c r="J10" s="75" t="s">
        <v>15</v>
      </c>
      <c r="K10" s="75" t="s">
        <v>15</v>
      </c>
      <c r="L10" s="75" t="s">
        <v>15</v>
      </c>
      <c r="M10" s="75" t="s">
        <v>15</v>
      </c>
      <c r="N10" s="78" t="s">
        <v>15</v>
      </c>
    </row>
    <row r="11" spans="1:14" ht="18.75" x14ac:dyDescent="0.3">
      <c r="A11" s="8" t="s">
        <v>136</v>
      </c>
      <c r="B11" s="10" t="s">
        <v>137</v>
      </c>
      <c r="C11" s="11" t="s">
        <v>138</v>
      </c>
      <c r="D11" s="9" t="s">
        <v>139</v>
      </c>
      <c r="E11" s="9">
        <v>750</v>
      </c>
      <c r="F11" s="9">
        <v>250</v>
      </c>
      <c r="G11" s="10">
        <f t="shared" si="0"/>
        <v>500</v>
      </c>
      <c r="H11" s="75" t="s">
        <v>15</v>
      </c>
      <c r="I11" s="75" t="s">
        <v>15</v>
      </c>
      <c r="J11" s="75" t="s">
        <v>15</v>
      </c>
      <c r="K11" s="75" t="s">
        <v>15</v>
      </c>
      <c r="L11" s="75" t="s">
        <v>15</v>
      </c>
      <c r="M11" s="75" t="s">
        <v>15</v>
      </c>
      <c r="N11" s="78" t="s">
        <v>15</v>
      </c>
    </row>
    <row r="12" spans="1:14" ht="18.75" x14ac:dyDescent="0.3">
      <c r="A12" s="8" t="s">
        <v>140</v>
      </c>
      <c r="B12" s="10" t="s">
        <v>141</v>
      </c>
      <c r="C12" s="11" t="s">
        <v>142</v>
      </c>
      <c r="D12" s="9" t="s">
        <v>143</v>
      </c>
      <c r="E12" s="9">
        <v>352</v>
      </c>
      <c r="F12" s="9">
        <v>42</v>
      </c>
      <c r="G12" s="10">
        <f t="shared" si="0"/>
        <v>310</v>
      </c>
      <c r="H12" s="75" t="s">
        <v>15</v>
      </c>
      <c r="I12" s="75" t="s">
        <v>15</v>
      </c>
      <c r="J12" s="75" t="s">
        <v>15</v>
      </c>
      <c r="K12" s="75" t="s">
        <v>15</v>
      </c>
      <c r="L12" s="75" t="s">
        <v>15</v>
      </c>
      <c r="M12" s="75" t="s">
        <v>15</v>
      </c>
      <c r="N12" s="78" t="s">
        <v>15</v>
      </c>
    </row>
    <row r="13" spans="1:14" ht="18.75" x14ac:dyDescent="0.3">
      <c r="A13" s="8" t="s">
        <v>144</v>
      </c>
      <c r="B13" s="10" t="s">
        <v>145</v>
      </c>
      <c r="C13" s="11" t="s">
        <v>146</v>
      </c>
      <c r="D13" s="9" t="s">
        <v>147</v>
      </c>
      <c r="E13" s="9">
        <v>179</v>
      </c>
      <c r="F13" s="9">
        <v>14</v>
      </c>
      <c r="G13" s="10">
        <f t="shared" si="0"/>
        <v>165</v>
      </c>
      <c r="H13" s="75" t="s">
        <v>15</v>
      </c>
      <c r="I13" s="75" t="s">
        <v>15</v>
      </c>
      <c r="J13" s="75" t="s">
        <v>15</v>
      </c>
      <c r="K13" s="75" t="s">
        <v>15</v>
      </c>
      <c r="L13" s="75" t="s">
        <v>15</v>
      </c>
      <c r="M13" s="75" t="s">
        <v>15</v>
      </c>
      <c r="N13" s="78" t="s">
        <v>15</v>
      </c>
    </row>
    <row r="14" spans="1:14" ht="18.75" x14ac:dyDescent="0.3">
      <c r="A14" s="8" t="s">
        <v>148</v>
      </c>
      <c r="B14" s="10" t="s">
        <v>149</v>
      </c>
      <c r="C14" s="11" t="s">
        <v>18</v>
      </c>
      <c r="D14" s="9" t="s">
        <v>150</v>
      </c>
      <c r="E14" s="9">
        <v>851</v>
      </c>
      <c r="F14" s="9">
        <v>151</v>
      </c>
      <c r="G14" s="10">
        <f t="shared" si="0"/>
        <v>700</v>
      </c>
      <c r="H14" s="75" t="s">
        <v>15</v>
      </c>
      <c r="I14" s="75" t="s">
        <v>15</v>
      </c>
      <c r="J14" s="75" t="s">
        <v>15</v>
      </c>
      <c r="K14" s="75" t="s">
        <v>15</v>
      </c>
      <c r="L14" s="75" t="s">
        <v>15</v>
      </c>
      <c r="M14" s="75" t="s">
        <v>15</v>
      </c>
      <c r="N14" s="78" t="s">
        <v>15</v>
      </c>
    </row>
    <row r="15" spans="1:14" ht="19.5" thickBot="1" x14ac:dyDescent="0.35">
      <c r="A15" s="13" t="s">
        <v>151</v>
      </c>
      <c r="B15" s="15" t="s">
        <v>152</v>
      </c>
      <c r="C15" s="16" t="s">
        <v>97</v>
      </c>
      <c r="D15" s="14" t="s">
        <v>153</v>
      </c>
      <c r="E15" s="14">
        <v>147</v>
      </c>
      <c r="F15" s="14">
        <v>14</v>
      </c>
      <c r="G15" s="15">
        <f t="shared" si="0"/>
        <v>133</v>
      </c>
      <c r="H15" s="76" t="s">
        <v>15</v>
      </c>
      <c r="I15" s="76" t="s">
        <v>15</v>
      </c>
      <c r="J15" s="76" t="s">
        <v>15</v>
      </c>
      <c r="K15" s="76" t="s">
        <v>15</v>
      </c>
      <c r="L15" s="76" t="s">
        <v>15</v>
      </c>
      <c r="M15" s="76" t="s">
        <v>15</v>
      </c>
      <c r="N15" s="79" t="s">
        <v>15</v>
      </c>
    </row>
    <row r="16" spans="1:14" ht="11.25" customHeight="1" thickTop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0"/>
      <c r="M16" s="20"/>
      <c r="N16" s="20"/>
    </row>
    <row r="17" spans="2:4" x14ac:dyDescent="0.25">
      <c r="B17" s="81" t="s">
        <v>154</v>
      </c>
      <c r="C17" s="81"/>
      <c r="D17" s="81"/>
    </row>
    <row r="18" spans="2:4" s="82" customFormat="1" ht="15.75" x14ac:dyDescent="0.25">
      <c r="B18" s="83" t="s">
        <v>169</v>
      </c>
      <c r="C18" s="83" t="s">
        <v>168</v>
      </c>
      <c r="D18" s="83" t="s">
        <v>170</v>
      </c>
    </row>
    <row r="19" spans="2:4" s="82" customFormat="1" ht="15.75" x14ac:dyDescent="0.25">
      <c r="B19" s="84" t="s">
        <v>164</v>
      </c>
      <c r="C19" s="84" t="s">
        <v>171</v>
      </c>
      <c r="D19" s="85">
        <v>1418</v>
      </c>
    </row>
    <row r="20" spans="2:4" s="82" customFormat="1" ht="15.75" x14ac:dyDescent="0.25">
      <c r="B20" s="84" t="s">
        <v>165</v>
      </c>
      <c r="C20" s="84" t="s">
        <v>172</v>
      </c>
      <c r="D20" s="85">
        <v>1622</v>
      </c>
    </row>
    <row r="21" spans="2:4" s="82" customFormat="1" ht="15.75" x14ac:dyDescent="0.25">
      <c r="B21" s="84" t="s">
        <v>166</v>
      </c>
      <c r="C21" s="84" t="s">
        <v>173</v>
      </c>
      <c r="D21" s="85">
        <v>2044</v>
      </c>
    </row>
    <row r="22" spans="2:4" s="82" customFormat="1" ht="15.75" x14ac:dyDescent="0.25">
      <c r="B22" s="84" t="s">
        <v>167</v>
      </c>
      <c r="C22" s="84" t="s">
        <v>174</v>
      </c>
      <c r="D22" s="85">
        <v>2210</v>
      </c>
    </row>
  </sheetData>
  <mergeCells count="12">
    <mergeCell ref="N2:N3"/>
    <mergeCell ref="J2:M2"/>
    <mergeCell ref="B17:D17"/>
    <mergeCell ref="A2:A3"/>
    <mergeCell ref="B2:C3"/>
    <mergeCell ref="D2:D3"/>
    <mergeCell ref="E2:E3"/>
    <mergeCell ref="F2:F3"/>
    <mergeCell ref="G2:G3"/>
    <mergeCell ref="H2:H3"/>
    <mergeCell ref="I2:I3"/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Bangdiem</vt:lpstr>
      <vt:lpstr>Bangluong</vt:lpstr>
      <vt:lpstr>Tiendien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Lê Hồng Phượng</dc:creator>
  <cp:lastModifiedBy>Lê Hồng Phượng</cp:lastModifiedBy>
  <dcterms:created xsi:type="dcterms:W3CDTF">2014-08-04T07:48:17Z</dcterms:created>
  <dcterms:modified xsi:type="dcterms:W3CDTF">2014-08-04T09:37:54Z</dcterms:modified>
</cp:coreProperties>
</file>